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M\2014-2020\OBSZAR ZDROWIA\"/>
    </mc:Choice>
  </mc:AlternateContent>
  <bookViews>
    <workbookView xWindow="0" yWindow="0" windowWidth="19200" windowHeight="11580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" l="1"/>
  <c r="C44" i="2"/>
  <c r="B44" i="2"/>
  <c r="G43" i="2"/>
  <c r="F43" i="2"/>
  <c r="E43" i="2"/>
  <c r="G42" i="2"/>
  <c r="F42" i="2"/>
  <c r="E42" i="2"/>
  <c r="G41" i="2"/>
  <c r="F41" i="2"/>
  <c r="E41" i="2"/>
  <c r="G40" i="2"/>
  <c r="G44" i="2" s="1"/>
  <c r="F40" i="2"/>
  <c r="E40" i="2"/>
  <c r="D39" i="2"/>
  <c r="C39" i="2"/>
  <c r="B39" i="2"/>
  <c r="G38" i="2"/>
  <c r="F38" i="2"/>
  <c r="E38" i="2"/>
  <c r="G37" i="2"/>
  <c r="F37" i="2"/>
  <c r="E37" i="2"/>
  <c r="G36" i="2"/>
  <c r="G39" i="2" s="1"/>
  <c r="F36" i="2"/>
  <c r="E36" i="2"/>
  <c r="G35" i="2"/>
  <c r="F35" i="2"/>
  <c r="E35" i="2"/>
  <c r="D34" i="2"/>
  <c r="C34" i="2"/>
  <c r="B34" i="2"/>
  <c r="G33" i="2"/>
  <c r="F33" i="2"/>
  <c r="E33" i="2"/>
  <c r="G32" i="2"/>
  <c r="F32" i="2"/>
  <c r="E32" i="2"/>
  <c r="G31" i="2"/>
  <c r="F31" i="2"/>
  <c r="E31" i="2"/>
  <c r="G30" i="2"/>
  <c r="F30" i="2"/>
  <c r="E30" i="2"/>
  <c r="D22" i="2"/>
  <c r="C22" i="2"/>
  <c r="B21" i="2"/>
  <c r="B20" i="2"/>
  <c r="B19" i="2"/>
  <c r="B18" i="2"/>
  <c r="D17" i="2"/>
  <c r="C17" i="2"/>
  <c r="C23" i="2" s="1"/>
  <c r="B16" i="2"/>
  <c r="B15" i="2"/>
  <c r="B14" i="2"/>
  <c r="B13" i="2"/>
  <c r="B17" i="2" s="1"/>
  <c r="D12" i="2"/>
  <c r="C12" i="2"/>
  <c r="B11" i="2"/>
  <c r="B10" i="2"/>
  <c r="B9" i="2"/>
  <c r="B8" i="2"/>
  <c r="B12" i="2" l="1"/>
  <c r="B22" i="2"/>
  <c r="F34" i="2"/>
  <c r="F45" i="2" s="1"/>
  <c r="C45" i="2"/>
  <c r="E44" i="2"/>
  <c r="D23" i="2"/>
  <c r="G34" i="2"/>
  <c r="G45" i="2" s="1"/>
  <c r="D45" i="2"/>
  <c r="E34" i="2"/>
  <c r="E39" i="2"/>
  <c r="F39" i="2"/>
  <c r="B45" i="2"/>
  <c r="F44" i="2"/>
  <c r="B23" i="2"/>
  <c r="E106" i="2"/>
  <c r="E105" i="2"/>
  <c r="E104" i="2"/>
  <c r="E103" i="2"/>
  <c r="E101" i="2"/>
  <c r="E100" i="2"/>
  <c r="E99" i="2"/>
  <c r="E98" i="2"/>
  <c r="E96" i="2"/>
  <c r="E95" i="2"/>
  <c r="E94" i="2"/>
  <c r="E93" i="2"/>
  <c r="B106" i="2"/>
  <c r="B105" i="2"/>
  <c r="B104" i="2"/>
  <c r="B103" i="2"/>
  <c r="H103" i="2" s="1"/>
  <c r="B101" i="2"/>
  <c r="H101" i="2" s="1"/>
  <c r="B100" i="2"/>
  <c r="B99" i="2"/>
  <c r="B98" i="2"/>
  <c r="B94" i="2"/>
  <c r="B95" i="2"/>
  <c r="B96" i="2"/>
  <c r="B93" i="2"/>
  <c r="G82" i="2"/>
  <c r="G104" i="2" s="1"/>
  <c r="G83" i="2"/>
  <c r="G105" i="2" s="1"/>
  <c r="G84" i="2"/>
  <c r="G106" i="2" s="1"/>
  <c r="G81" i="2"/>
  <c r="G103" i="2" s="1"/>
  <c r="G77" i="2"/>
  <c r="G78" i="2"/>
  <c r="G100" i="2" s="1"/>
  <c r="G79" i="2"/>
  <c r="G101" i="2" s="1"/>
  <c r="G76" i="2"/>
  <c r="G98" i="2" s="1"/>
  <c r="G72" i="2"/>
  <c r="G73" i="2"/>
  <c r="G95" i="2" s="1"/>
  <c r="G74" i="2"/>
  <c r="G96" i="2" s="1"/>
  <c r="G71" i="2"/>
  <c r="G93" i="2" s="1"/>
  <c r="F82" i="2"/>
  <c r="F104" i="2" s="1"/>
  <c r="F83" i="2"/>
  <c r="F105" i="2" s="1"/>
  <c r="F84" i="2"/>
  <c r="F106" i="2" s="1"/>
  <c r="F81" i="2"/>
  <c r="F103" i="2" s="1"/>
  <c r="F77" i="2"/>
  <c r="F99" i="2" s="1"/>
  <c r="F78" i="2"/>
  <c r="F100" i="2" s="1"/>
  <c r="F79" i="2"/>
  <c r="F101" i="2" s="1"/>
  <c r="F76" i="2"/>
  <c r="F98" i="2" s="1"/>
  <c r="F72" i="2"/>
  <c r="F94" i="2" s="1"/>
  <c r="F73" i="2"/>
  <c r="F95" i="2" s="1"/>
  <c r="F74" i="2"/>
  <c r="F96" i="2" s="1"/>
  <c r="F71" i="2"/>
  <c r="F93" i="2" s="1"/>
  <c r="D82" i="2"/>
  <c r="J82" i="2" s="1"/>
  <c r="D83" i="2"/>
  <c r="J83" i="2" s="1"/>
  <c r="D84" i="2"/>
  <c r="D106" i="2" s="1"/>
  <c r="D81" i="2"/>
  <c r="D103" i="2" s="1"/>
  <c r="D77" i="2"/>
  <c r="J77" i="2" s="1"/>
  <c r="D78" i="2"/>
  <c r="J78" i="2" s="1"/>
  <c r="D79" i="2"/>
  <c r="D76" i="2"/>
  <c r="D98" i="2" s="1"/>
  <c r="D72" i="2"/>
  <c r="J72" i="2" s="1"/>
  <c r="D73" i="2"/>
  <c r="D74" i="2"/>
  <c r="D96" i="2" s="1"/>
  <c r="D71" i="2"/>
  <c r="D93" i="2" s="1"/>
  <c r="C82" i="2"/>
  <c r="I82" i="2" s="1"/>
  <c r="C83" i="2"/>
  <c r="C105" i="2" s="1"/>
  <c r="I105" i="2" s="1"/>
  <c r="C84" i="2"/>
  <c r="C106" i="2" s="1"/>
  <c r="I106" i="2" s="1"/>
  <c r="C81" i="2"/>
  <c r="C103" i="2" s="1"/>
  <c r="C77" i="2"/>
  <c r="I77" i="2" s="1"/>
  <c r="C78" i="2"/>
  <c r="C100" i="2" s="1"/>
  <c r="I100" i="2" s="1"/>
  <c r="C79" i="2"/>
  <c r="C101" i="2" s="1"/>
  <c r="I101" i="2" s="1"/>
  <c r="C76" i="2"/>
  <c r="C98" i="2" s="1"/>
  <c r="C72" i="2"/>
  <c r="C94" i="2" s="1"/>
  <c r="C73" i="2"/>
  <c r="C95" i="2" s="1"/>
  <c r="C74" i="2"/>
  <c r="I74" i="2" s="1"/>
  <c r="C71" i="2"/>
  <c r="C93" i="2" s="1"/>
  <c r="H84" i="2"/>
  <c r="H83" i="2"/>
  <c r="H82" i="2"/>
  <c r="H81" i="2"/>
  <c r="H79" i="2"/>
  <c r="H78" i="2"/>
  <c r="H77" i="2"/>
  <c r="H76" i="2"/>
  <c r="H72" i="2"/>
  <c r="H73" i="2"/>
  <c r="H74" i="2"/>
  <c r="H71" i="2"/>
  <c r="E85" i="2"/>
  <c r="E80" i="2"/>
  <c r="E75" i="2"/>
  <c r="B85" i="2"/>
  <c r="B80" i="2"/>
  <c r="B75" i="2"/>
  <c r="E45" i="2" l="1"/>
  <c r="H98" i="2"/>
  <c r="H94" i="2"/>
  <c r="B102" i="2"/>
  <c r="H93" i="2"/>
  <c r="B86" i="2"/>
  <c r="B97" i="2"/>
  <c r="H100" i="2"/>
  <c r="E107" i="2"/>
  <c r="J103" i="2"/>
  <c r="D104" i="2"/>
  <c r="J104" i="2" s="1"/>
  <c r="E97" i="2"/>
  <c r="E102" i="2"/>
  <c r="H104" i="2"/>
  <c r="E86" i="2"/>
  <c r="H99" i="2"/>
  <c r="B107" i="2"/>
  <c r="F107" i="2"/>
  <c r="H96" i="2"/>
  <c r="D80" i="2"/>
  <c r="D94" i="2"/>
  <c r="D99" i="2"/>
  <c r="C104" i="2"/>
  <c r="I104" i="2" s="1"/>
  <c r="G75" i="2"/>
  <c r="G80" i="2"/>
  <c r="D100" i="2"/>
  <c r="J100" i="2" s="1"/>
  <c r="D85" i="2"/>
  <c r="C99" i="2"/>
  <c r="I99" i="2" s="1"/>
  <c r="D105" i="2"/>
  <c r="J105" i="2" s="1"/>
  <c r="F102" i="2"/>
  <c r="J106" i="2"/>
  <c r="F97" i="2"/>
  <c r="C85" i="2"/>
  <c r="I72" i="2"/>
  <c r="I79" i="2"/>
  <c r="I84" i="2"/>
  <c r="J74" i="2"/>
  <c r="J79" i="2"/>
  <c r="J84" i="2"/>
  <c r="D75" i="2"/>
  <c r="I71" i="2"/>
  <c r="I76" i="2"/>
  <c r="I81" i="2"/>
  <c r="J71" i="2"/>
  <c r="J76" i="2"/>
  <c r="J81" i="2"/>
  <c r="C96" i="2"/>
  <c r="I96" i="2" s="1"/>
  <c r="I94" i="2"/>
  <c r="G94" i="2"/>
  <c r="G97" i="2" s="1"/>
  <c r="G99" i="2"/>
  <c r="G102" i="2" s="1"/>
  <c r="D95" i="2"/>
  <c r="G85" i="2"/>
  <c r="I73" i="2"/>
  <c r="I78" i="2"/>
  <c r="I83" i="2"/>
  <c r="J73" i="2"/>
  <c r="D101" i="2"/>
  <c r="J101" i="2" s="1"/>
  <c r="H105" i="2"/>
  <c r="G107" i="2"/>
  <c r="H95" i="2"/>
  <c r="H106" i="2"/>
  <c r="J96" i="2"/>
  <c r="J95" i="2"/>
  <c r="I95" i="2"/>
  <c r="I93" i="2"/>
  <c r="J93" i="2"/>
  <c r="I98" i="2"/>
  <c r="J98" i="2"/>
  <c r="I103" i="2"/>
  <c r="F85" i="2"/>
  <c r="F80" i="2"/>
  <c r="F75" i="2"/>
  <c r="C80" i="2"/>
  <c r="C75" i="2"/>
  <c r="H75" i="2"/>
  <c r="H80" i="2"/>
  <c r="H85" i="2"/>
  <c r="D107" i="2" l="1"/>
  <c r="I80" i="2"/>
  <c r="J85" i="2"/>
  <c r="E108" i="2"/>
  <c r="H102" i="2"/>
  <c r="J80" i="2"/>
  <c r="B108" i="2"/>
  <c r="J107" i="2"/>
  <c r="I85" i="2"/>
  <c r="D86" i="2"/>
  <c r="F108" i="2"/>
  <c r="H97" i="2"/>
  <c r="C86" i="2"/>
  <c r="G86" i="2"/>
  <c r="I102" i="2"/>
  <c r="C102" i="2"/>
  <c r="I75" i="2"/>
  <c r="J75" i="2"/>
  <c r="C107" i="2"/>
  <c r="I107" i="2"/>
  <c r="J99" i="2"/>
  <c r="J102" i="2" s="1"/>
  <c r="J94" i="2"/>
  <c r="J97" i="2" s="1"/>
  <c r="F86" i="2"/>
  <c r="G108" i="2"/>
  <c r="D102" i="2"/>
  <c r="H107" i="2"/>
  <c r="C97" i="2"/>
  <c r="I97" i="2"/>
  <c r="D97" i="2"/>
  <c r="H86" i="2"/>
  <c r="I86" i="2" l="1"/>
  <c r="J86" i="2"/>
  <c r="C108" i="2"/>
  <c r="H108" i="2"/>
  <c r="I108" i="2"/>
  <c r="J108" i="2"/>
  <c r="D108" i="2"/>
</calcChain>
</file>

<file path=xl/sharedStrings.xml><?xml version="1.0" encoding="utf-8"?>
<sst xmlns="http://schemas.openxmlformats.org/spreadsheetml/2006/main" count="131" uniqueCount="45">
  <si>
    <t>Powiat/Subregion</t>
  </si>
  <si>
    <t>Ogółem</t>
  </si>
  <si>
    <t>brzeski</t>
  </si>
  <si>
    <t>namysłowski</t>
  </si>
  <si>
    <t>kluczborski</t>
  </si>
  <si>
    <t>oleski</t>
  </si>
  <si>
    <t>PÓŁNOCNY</t>
  </si>
  <si>
    <t>nyski</t>
  </si>
  <si>
    <t>prudnicki</t>
  </si>
  <si>
    <t>opolski (ziemski)</t>
  </si>
  <si>
    <t>Opole</t>
  </si>
  <si>
    <t>ŚRODKOWY</t>
  </si>
  <si>
    <t>głubczycki</t>
  </si>
  <si>
    <t>k-kozielski</t>
  </si>
  <si>
    <t>krapkowicki</t>
  </si>
  <si>
    <t>strzelecki</t>
  </si>
  <si>
    <t>POŁUDNIOWY</t>
  </si>
  <si>
    <t>RAZEM</t>
  </si>
  <si>
    <t>PROGRAM ZAPOBIEGAJĄCY CHOROBOM CYWILIZACYJNYM W ASPEKCIE NADWAGI, OTYŁOŚCI I CUKRZYCY WŚRÓD MIESZKAŃCÓW WOJEWÓDZTWA OPOLSKIEGO</t>
  </si>
  <si>
    <t xml:space="preserve">WAŻNE: Proporcje podziału na dzieci i dorosłych wynikają z założeń Programu zdrowotnego "Choroby cywilizacyjne", gdzie ogółem wsparciem ma być objętych 260 200 osób, z czego 33,7% stanowią dzieci, a 66,3% dorośli. </t>
  </si>
  <si>
    <t>w wieku 
6-18 
i 45-65 lat razem</t>
  </si>
  <si>
    <t>w wieku 
6-18 lat</t>
  </si>
  <si>
    <t>w wieku 
45-65 lat</t>
  </si>
  <si>
    <t>Powiat</t>
  </si>
  <si>
    <t>Dzieci i młodzież</t>
  </si>
  <si>
    <t>Dorośli</t>
  </si>
  <si>
    <t>M</t>
  </si>
  <si>
    <t>K</t>
  </si>
  <si>
    <t>Struktura wg. płci w powiatach</t>
  </si>
  <si>
    <r>
      <rPr>
        <i/>
        <sz val="12"/>
        <color theme="1"/>
        <rFont val="Calibri"/>
        <family val="2"/>
        <charset val="238"/>
        <scheme val="minor"/>
      </rPr>
      <t xml:space="preserve">Szacunkowy podział na powiaty wg płci i grup wiekowych </t>
    </r>
    <r>
      <rPr>
        <sz val="12"/>
        <color theme="1"/>
        <rFont val="Calibri"/>
        <family val="2"/>
        <charset val="238"/>
        <scheme val="minor"/>
      </rPr>
      <t>wskaźnika</t>
    </r>
    <r>
      <rPr>
        <sz val="12"/>
        <color theme="1"/>
        <rFont val="Calibri"/>
        <family val="2"/>
        <charset val="238"/>
        <scheme val="minor"/>
      </rPr>
      <t xml:space="preserve">: </t>
    </r>
    <r>
      <rPr>
        <b/>
        <i/>
        <sz val="12"/>
        <color theme="1"/>
        <rFont val="Calibri"/>
        <family val="2"/>
        <charset val="238"/>
        <scheme val="minor"/>
      </rPr>
      <t>Liczba osób objętych badaniami przesiewowymi</t>
    </r>
  </si>
  <si>
    <r>
      <t xml:space="preserve">a) podział wskaźnika w ramach </t>
    </r>
    <r>
      <rPr>
        <b/>
        <u/>
        <sz val="11"/>
        <color theme="1"/>
        <rFont val="Calibri"/>
        <family val="2"/>
        <charset val="238"/>
        <scheme val="minor"/>
      </rPr>
      <t>całego Programu Zdrowotnego</t>
    </r>
  </si>
  <si>
    <r>
      <t>Dzieci i młodzież w wieku 6-18 lat</t>
    </r>
    <r>
      <rPr>
        <b/>
        <sz val="10"/>
        <color theme="1"/>
        <rFont val="Calibri"/>
        <family val="2"/>
        <charset val="238"/>
        <scheme val="minor"/>
      </rPr>
      <t xml:space="preserve"> 
</t>
    </r>
    <r>
      <rPr>
        <sz val="10"/>
        <color theme="1"/>
        <rFont val="Calibri"/>
        <family val="2"/>
        <charset val="238"/>
        <scheme val="minor"/>
      </rPr>
      <t>(przewidziani do objęcia badaniami przesiewowymi 
w ramach całego Programu Zdrowotnego)</t>
    </r>
  </si>
  <si>
    <r>
      <t xml:space="preserve">Dorośli w wieku 45-65 lat
</t>
    </r>
    <r>
      <rPr>
        <sz val="10"/>
        <color theme="1"/>
        <rFont val="Calibri"/>
        <family val="2"/>
        <charset val="238"/>
        <scheme val="minor"/>
      </rPr>
      <t>(przewidziani do objęcia badaniami przesiewowymi 
w ramach całego Programu Zdrowotnego)</t>
    </r>
  </si>
  <si>
    <r>
      <t>Dzieci i młodzież w wieku 6-18 lat</t>
    </r>
    <r>
      <rPr>
        <b/>
        <sz val="10"/>
        <color theme="1"/>
        <rFont val="Calibri"/>
        <family val="2"/>
        <charset val="238"/>
        <scheme val="minor"/>
      </rPr>
      <t xml:space="preserve"> 
</t>
    </r>
    <r>
      <rPr>
        <sz val="10"/>
        <color theme="1"/>
        <rFont val="Calibri"/>
        <family val="2"/>
        <charset val="238"/>
        <scheme val="minor"/>
      </rPr>
      <t>(przewidziani do objęcia badaniami przesiewowymi 
w ramach pierwszego konkursu)</t>
    </r>
  </si>
  <si>
    <r>
      <t xml:space="preserve">Dorośli w wieku 45-65 lat
</t>
    </r>
    <r>
      <rPr>
        <sz val="10"/>
        <color theme="1"/>
        <rFont val="Calibri"/>
        <family val="2"/>
        <charset val="238"/>
        <scheme val="minor"/>
      </rPr>
      <t>(przewidziani do objęcia badaniami przesiewowymi 
w ramach pierwszego konkursu)</t>
    </r>
  </si>
  <si>
    <r>
      <t xml:space="preserve">Razem osoby w wieku 6-18 i 45-65 lat
</t>
    </r>
    <r>
      <rPr>
        <sz val="10"/>
        <color theme="1"/>
        <rFont val="Calibri"/>
        <family val="2"/>
        <charset val="238"/>
        <scheme val="minor"/>
      </rPr>
      <t>(przewidziani do objęcia badaniami przesiewowymi 
w ramach całego Programu Zdrowotnego)</t>
    </r>
  </si>
  <si>
    <r>
      <t xml:space="preserve">Razem  osoby w wieku 6-18 i 45-65 lat
</t>
    </r>
    <r>
      <rPr>
        <sz val="10"/>
        <color theme="1"/>
        <rFont val="Calibri"/>
        <family val="2"/>
        <charset val="238"/>
        <scheme val="minor"/>
      </rPr>
      <t>(przewidziani do objęcia badaniami przesiewowymi 
w ramach pierwszego konkursu)</t>
    </r>
  </si>
  <si>
    <r>
      <rPr>
        <i/>
        <sz val="12"/>
        <color theme="1"/>
        <rFont val="Calibri"/>
        <family val="2"/>
        <charset val="238"/>
        <scheme val="minor"/>
      </rPr>
      <t xml:space="preserve">Szacunkowy podział na powiaty oraz wg grup wiekowych </t>
    </r>
    <r>
      <rPr>
        <sz val="12"/>
        <color theme="1"/>
        <rFont val="Calibri"/>
        <family val="2"/>
        <charset val="238"/>
        <scheme val="minor"/>
      </rPr>
      <t xml:space="preserve">wskaźnika Programu Zdrowotnego: </t>
    </r>
    <r>
      <rPr>
        <b/>
        <i/>
        <sz val="12"/>
        <color theme="1"/>
        <rFont val="Calibri"/>
        <family val="2"/>
        <charset val="238"/>
        <scheme val="minor"/>
      </rPr>
      <t>Liczba osób objętych badaniami przesiewowymi</t>
    </r>
  </si>
  <si>
    <r>
      <t xml:space="preserve">Ogół mieszkańców </t>
    </r>
    <r>
      <rPr>
        <sz val="11"/>
        <color theme="1"/>
        <rFont val="Calibri"/>
        <family val="2"/>
        <charset val="238"/>
        <scheme val="minor"/>
      </rPr>
      <t xml:space="preserve">(województwa, subregionów, powiatów) </t>
    </r>
    <r>
      <rPr>
        <b/>
        <sz val="11"/>
        <color theme="1"/>
        <rFont val="Calibri"/>
        <family val="2"/>
        <charset val="238"/>
        <scheme val="minor"/>
      </rPr>
      <t xml:space="preserve">w przedziałach wiekowych, do których adresowany jest Program Zdrowotny </t>
    </r>
    <r>
      <rPr>
        <sz val="11"/>
        <color theme="1"/>
        <rFont val="Calibri"/>
        <family val="2"/>
        <charset val="238"/>
        <scheme val="minor"/>
      </rPr>
      <t>(wg danych GUS)</t>
    </r>
  </si>
  <si>
    <r>
      <rPr>
        <b/>
        <sz val="11"/>
        <color theme="1"/>
        <rFont val="Calibri"/>
        <family val="2"/>
        <charset val="238"/>
        <scheme val="minor"/>
      </rPr>
      <t xml:space="preserve">Dzieci i młodzież w wieku 6-18 lat
</t>
    </r>
    <r>
      <rPr>
        <sz val="10"/>
        <color theme="1"/>
        <rFont val="Calibri"/>
        <family val="2"/>
        <charset val="238"/>
        <scheme val="minor"/>
      </rPr>
      <t xml:space="preserve">(ok. </t>
    </r>
    <r>
      <rPr>
        <b/>
        <sz val="11"/>
        <color theme="1"/>
        <rFont val="Calibri"/>
        <family val="2"/>
        <charset val="238"/>
        <scheme val="minor"/>
      </rPr>
      <t>80%</t>
    </r>
    <r>
      <rPr>
        <sz val="10"/>
        <color theme="1"/>
        <rFont val="Calibri"/>
        <family val="2"/>
        <charset val="238"/>
        <scheme val="minor"/>
      </rPr>
      <t xml:space="preserve"> ogółu osób w tym przedziale wiekowym)</t>
    </r>
  </si>
  <si>
    <r>
      <rPr>
        <b/>
        <sz val="11"/>
        <color theme="1"/>
        <rFont val="Calibri"/>
        <family val="2"/>
        <charset val="238"/>
        <scheme val="minor"/>
      </rPr>
      <t xml:space="preserve">Dorośli w wieku 45-65 lat
</t>
    </r>
    <r>
      <rPr>
        <sz val="10"/>
        <color theme="1"/>
        <rFont val="Calibri"/>
        <family val="2"/>
        <charset val="238"/>
        <scheme val="minor"/>
      </rPr>
      <t xml:space="preserve">(ok. </t>
    </r>
    <r>
      <rPr>
        <b/>
        <sz val="11"/>
        <color theme="1"/>
        <rFont val="Calibri"/>
        <family val="2"/>
        <charset val="238"/>
        <scheme val="minor"/>
      </rPr>
      <t>60%</t>
    </r>
    <r>
      <rPr>
        <sz val="10"/>
        <color theme="1"/>
        <rFont val="Calibri"/>
        <family val="2"/>
        <charset val="238"/>
        <scheme val="minor"/>
      </rPr>
      <t xml:space="preserve"> ogółu osób w tym przedziale wiekowym)</t>
    </r>
  </si>
  <si>
    <r>
      <t xml:space="preserve">Liczba osób, które mają zostać objęte badaniami przesiewowymi. 
</t>
    </r>
    <r>
      <rPr>
        <b/>
        <u/>
        <sz val="11"/>
        <color theme="1"/>
        <rFont val="Calibri"/>
        <family val="2"/>
        <charset val="238"/>
        <scheme val="minor"/>
      </rPr>
      <t>Cały Program Zdrowotny</t>
    </r>
  </si>
  <si>
    <r>
      <t xml:space="preserve">Liczba osób, które mają zostać objęte badaniami przesiewowymi. 
</t>
    </r>
    <r>
      <rPr>
        <b/>
        <u/>
        <sz val="11"/>
        <color theme="1"/>
        <rFont val="Calibri"/>
        <family val="2"/>
        <charset val="238"/>
        <scheme val="minor"/>
      </rPr>
      <t>Zakres pierwszego konkursu</t>
    </r>
    <r>
      <rPr>
        <b/>
        <sz val="11"/>
        <color theme="1"/>
        <rFont val="Calibri"/>
        <family val="2"/>
        <charset val="238"/>
        <scheme val="minor"/>
      </rPr>
      <t xml:space="preserve"> 
</t>
    </r>
    <r>
      <rPr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Calibri"/>
        <family val="2"/>
        <charset val="238"/>
        <scheme val="minor"/>
      </rPr>
      <t>50%</t>
    </r>
    <r>
      <rPr>
        <sz val="11"/>
        <color theme="1"/>
        <rFont val="Calibri"/>
        <family val="2"/>
        <charset val="238"/>
        <scheme val="minor"/>
      </rPr>
      <t xml:space="preserve"> założeń na cały Program)</t>
    </r>
  </si>
  <si>
    <r>
      <t xml:space="preserve">b) podział wskaźnika w zakresie </t>
    </r>
    <r>
      <rPr>
        <b/>
        <u/>
        <sz val="11"/>
        <color theme="1"/>
        <rFont val="Calibri"/>
        <family val="2"/>
        <charset val="238"/>
        <scheme val="minor"/>
      </rPr>
      <t>pierwszego konkursu</t>
    </r>
    <r>
      <rPr>
        <b/>
        <sz val="11"/>
        <color theme="1"/>
        <rFont val="Calibri"/>
        <family val="2"/>
        <charset val="238"/>
        <scheme val="minor"/>
      </rPr>
      <t xml:space="preserve"> w ramach Programu Zdrowotnego</t>
    </r>
  </si>
  <si>
    <r>
      <rPr>
        <b/>
        <sz val="12"/>
        <color theme="1"/>
        <rFont val="Calibri"/>
        <family val="2"/>
        <charset val="238"/>
        <scheme val="minor"/>
      </rPr>
      <t>Ogół mieszkańców</t>
    </r>
    <r>
      <rPr>
        <sz val="12"/>
        <color theme="1"/>
        <rFont val="Calibri"/>
        <family val="2"/>
        <charset val="238"/>
        <scheme val="minor"/>
      </rPr>
      <t xml:space="preserve"> (województwa, subregionów, powiatów) w przedziałach wiekowych, do których adresowany jest Program Zdrowotny (wg danych GUS)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</si>
</sst>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3" fontId="0" fillId="0" borderId="1" xfId="0" applyNumberFormat="1" applyBorder="1"/>
    <xf numFmtId="0" fontId="0" fillId="0" borderId="0" xfId="0" applyBorder="1"/>
    <xf numFmtId="3" fontId="0" fillId="0" borderId="7" xfId="0" applyNumberFormat="1" applyBorder="1"/>
    <xf numFmtId="3" fontId="0" fillId="0" borderId="16" xfId="0" applyNumberFormat="1" applyBorder="1"/>
    <xf numFmtId="3" fontId="0" fillId="0" borderId="11" xfId="0" applyNumberFormat="1" applyBorder="1"/>
    <xf numFmtId="3" fontId="0" fillId="0" borderId="6" xfId="0" applyNumberFormat="1" applyBorder="1"/>
    <xf numFmtId="0" fontId="2" fillId="0" borderId="2" xfId="0" applyFont="1" applyBorder="1" applyAlignment="1">
      <alignment horizontal="center" vertical="center"/>
    </xf>
    <xf numFmtId="3" fontId="0" fillId="0" borderId="14" xfId="0" applyNumberFormat="1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13" xfId="0" applyNumberFormat="1" applyBorder="1"/>
    <xf numFmtId="3" fontId="0" fillId="0" borderId="10" xfId="0" applyNumberFormat="1" applyBorder="1"/>
    <xf numFmtId="3" fontId="0" fillId="0" borderId="5" xfId="0" applyNumberFormat="1" applyBorder="1"/>
    <xf numFmtId="3" fontId="0" fillId="0" borderId="3" xfId="0" applyNumberFormat="1" applyBorder="1"/>
    <xf numFmtId="3" fontId="2" fillId="2" borderId="15" xfId="0" applyNumberFormat="1" applyFont="1" applyFill="1" applyBorder="1"/>
    <xf numFmtId="3" fontId="2" fillId="2" borderId="12" xfId="0" applyNumberFormat="1" applyFont="1" applyFill="1" applyBorder="1"/>
    <xf numFmtId="3" fontId="2" fillId="2" borderId="9" xfId="0" applyNumberFormat="1" applyFont="1" applyFill="1" applyBorder="1"/>
    <xf numFmtId="3" fontId="2" fillId="2" borderId="8" xfId="0" applyNumberFormat="1" applyFont="1" applyFill="1" applyBorder="1"/>
    <xf numFmtId="3" fontId="2" fillId="3" borderId="15" xfId="0" applyNumberFormat="1" applyFont="1" applyFill="1" applyBorder="1"/>
    <xf numFmtId="3" fontId="2" fillId="3" borderId="12" xfId="0" applyNumberFormat="1" applyFont="1" applyFill="1" applyBorder="1"/>
    <xf numFmtId="3" fontId="2" fillId="3" borderId="9" xfId="0" applyNumberFormat="1" applyFont="1" applyFill="1" applyBorder="1"/>
    <xf numFmtId="3" fontId="2" fillId="3" borderId="8" xfId="0" applyNumberFormat="1" applyFont="1" applyFill="1" applyBorder="1"/>
    <xf numFmtId="3" fontId="2" fillId="5" borderId="22" xfId="0" applyNumberFormat="1" applyFont="1" applyFill="1" applyBorder="1" applyAlignment="1">
      <alignment vertical="center"/>
    </xf>
    <xf numFmtId="3" fontId="2" fillId="5" borderId="23" xfId="0" applyNumberFormat="1" applyFont="1" applyFill="1" applyBorder="1" applyAlignment="1">
      <alignment vertical="center"/>
    </xf>
    <xf numFmtId="3" fontId="2" fillId="5" borderId="24" xfId="0" applyNumberFormat="1" applyFont="1" applyFill="1" applyBorder="1" applyAlignment="1">
      <alignment vertical="center"/>
    </xf>
    <xf numFmtId="3" fontId="2" fillId="5" borderId="25" xfId="0" applyNumberFormat="1" applyFont="1" applyFill="1" applyBorder="1" applyAlignment="1">
      <alignment vertical="center"/>
    </xf>
    <xf numFmtId="3" fontId="2" fillId="4" borderId="15" xfId="0" applyNumberFormat="1" applyFont="1" applyFill="1" applyBorder="1"/>
    <xf numFmtId="3" fontId="2" fillId="4" borderId="12" xfId="0" applyNumberFormat="1" applyFont="1" applyFill="1" applyBorder="1"/>
    <xf numFmtId="3" fontId="2" fillId="4" borderId="9" xfId="0" applyNumberFormat="1" applyFont="1" applyFill="1" applyBorder="1"/>
    <xf numFmtId="3" fontId="2" fillId="4" borderId="8" xfId="0" applyNumberFormat="1" applyFont="1" applyFill="1" applyBorder="1"/>
    <xf numFmtId="0" fontId="0" fillId="0" borderId="29" xfId="0" applyBorder="1"/>
    <xf numFmtId="0" fontId="0" fillId="0" borderId="31" xfId="0" applyBorder="1"/>
    <xf numFmtId="0" fontId="2" fillId="2" borderId="30" xfId="0" applyFont="1" applyFill="1" applyBorder="1"/>
    <xf numFmtId="0" fontId="2" fillId="3" borderId="30" xfId="0" applyFont="1" applyFill="1" applyBorder="1"/>
    <xf numFmtId="0" fontId="2" fillId="4" borderId="30" xfId="0" applyFont="1" applyFill="1" applyBorder="1"/>
    <xf numFmtId="0" fontId="2" fillId="5" borderId="32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0" fontId="0" fillId="0" borderId="0" xfId="1" applyNumberFormat="1" applyFont="1"/>
    <xf numFmtId="3" fontId="0" fillId="0" borderId="4" xfId="0" applyNumberFormat="1" applyBorder="1"/>
    <xf numFmtId="3" fontId="2" fillId="3" borderId="37" xfId="0" applyNumberFormat="1" applyFont="1" applyFill="1" applyBorder="1"/>
    <xf numFmtId="3" fontId="0" fillId="0" borderId="38" xfId="0" applyNumberFormat="1" applyBorder="1"/>
    <xf numFmtId="3" fontId="0" fillId="0" borderId="39" xfId="0" applyNumberFormat="1" applyBorder="1"/>
    <xf numFmtId="3" fontId="2" fillId="4" borderId="37" xfId="0" applyNumberFormat="1" applyFont="1" applyFill="1" applyBorder="1"/>
    <xf numFmtId="3" fontId="2" fillId="4" borderId="40" xfId="0" applyNumberFormat="1" applyFont="1" applyFill="1" applyBorder="1"/>
    <xf numFmtId="3" fontId="2" fillId="5" borderId="19" xfId="0" applyNumberFormat="1" applyFont="1" applyFill="1" applyBorder="1" applyAlignment="1">
      <alignment vertical="center"/>
    </xf>
    <xf numFmtId="3" fontId="2" fillId="5" borderId="36" xfId="0" applyNumberFormat="1" applyFont="1" applyFill="1" applyBorder="1" applyAlignment="1">
      <alignment vertical="center"/>
    </xf>
    <xf numFmtId="3" fontId="2" fillId="5" borderId="20" xfId="0" applyNumberFormat="1" applyFont="1" applyFill="1" applyBorder="1" applyAlignment="1">
      <alignment vertical="center"/>
    </xf>
    <xf numFmtId="10" fontId="2" fillId="0" borderId="0" xfId="1" applyNumberFormat="1" applyFont="1"/>
    <xf numFmtId="10" fontId="0" fillId="0" borderId="0" xfId="0" applyNumberFormat="1" applyBorder="1"/>
    <xf numFmtId="2" fontId="0" fillId="0" borderId="0" xfId="0" applyNumberFormat="1"/>
    <xf numFmtId="0" fontId="2" fillId="0" borderId="0" xfId="0" applyFont="1"/>
    <xf numFmtId="0" fontId="2" fillId="0" borderId="41" xfId="0" applyFont="1" applyBorder="1" applyAlignment="1">
      <alignment horizontal="center" vertical="center"/>
    </xf>
    <xf numFmtId="0" fontId="0" fillId="0" borderId="1" xfId="0" applyBorder="1"/>
    <xf numFmtId="10" fontId="0" fillId="0" borderId="1" xfId="1" applyNumberFormat="1" applyFon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2" fillId="5" borderId="45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4" borderId="48" xfId="0" applyNumberFormat="1" applyFont="1" applyFill="1" applyBorder="1"/>
    <xf numFmtId="0" fontId="2" fillId="0" borderId="49" xfId="0" applyFont="1" applyBorder="1" applyAlignment="1">
      <alignment horizontal="center" vertical="center" wrapText="1"/>
    </xf>
    <xf numFmtId="3" fontId="2" fillId="4" borderId="49" xfId="0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0" fontId="0" fillId="0" borderId="50" xfId="0" applyBorder="1"/>
    <xf numFmtId="3" fontId="2" fillId="2" borderId="48" xfId="0" applyNumberFormat="1" applyFont="1" applyFill="1" applyBorder="1"/>
    <xf numFmtId="3" fontId="2" fillId="2" borderId="49" xfId="0" applyNumberFormat="1" applyFont="1" applyFill="1" applyBorder="1"/>
    <xf numFmtId="3" fontId="2" fillId="3" borderId="48" xfId="0" applyNumberFormat="1" applyFont="1" applyFill="1" applyBorder="1"/>
    <xf numFmtId="3" fontId="2" fillId="3" borderId="49" xfId="0" applyNumberFormat="1" applyFont="1" applyFill="1" applyBorder="1"/>
    <xf numFmtId="10" fontId="0" fillId="0" borderId="0" xfId="1" applyNumberFormat="1" applyFont="1" applyBorder="1"/>
    <xf numFmtId="0" fontId="4" fillId="0" borderId="0" xfId="0" applyFont="1" applyAlignment="1">
      <alignment horizont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6" borderId="0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2" borderId="51" xfId="0" applyNumberFormat="1" applyFont="1" applyFill="1" applyBorder="1"/>
    <xf numFmtId="3" fontId="2" fillId="3" borderId="51" xfId="0" applyNumberFormat="1" applyFont="1" applyFill="1" applyBorder="1"/>
    <xf numFmtId="3" fontId="2" fillId="4" borderId="52" xfId="0" applyNumberFormat="1" applyFont="1" applyFill="1" applyBorder="1"/>
    <xf numFmtId="3" fontId="2" fillId="5" borderId="2" xfId="0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8"/>
  <sheetViews>
    <sheetView tabSelected="1" topLeftCell="A18" workbookViewId="0">
      <selection activeCell="G21" sqref="G21"/>
    </sheetView>
  </sheetViews>
  <sheetFormatPr defaultRowHeight="15" x14ac:dyDescent="0.25"/>
  <cols>
    <col min="1" max="1" width="18.5703125" customWidth="1"/>
    <col min="2" max="2" width="15.42578125" customWidth="1"/>
    <col min="3" max="3" width="17" customWidth="1"/>
    <col min="4" max="4" width="15.85546875" customWidth="1"/>
    <col min="5" max="5" width="13.5703125" customWidth="1"/>
    <col min="6" max="6" width="15.5703125" customWidth="1"/>
    <col min="7" max="7" width="15.140625" customWidth="1"/>
    <col min="8" max="8" width="14.85546875" customWidth="1"/>
    <col min="9" max="9" width="15.7109375" customWidth="1"/>
    <col min="10" max="10" width="14.85546875" customWidth="1"/>
    <col min="11" max="11" width="9.5703125" customWidth="1"/>
  </cols>
  <sheetData>
    <row r="2" spans="1:10" ht="37.5" customHeight="1" x14ac:dyDescent="0.3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5" customHeight="1" x14ac:dyDescent="0.25">
      <c r="A4" s="108" t="s">
        <v>44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5.75" customHeight="1" thickBot="1" x14ac:dyDescent="0.3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57.75" customHeight="1" thickBot="1" x14ac:dyDescent="0.35">
      <c r="A6" s="81" t="s">
        <v>0</v>
      </c>
      <c r="B6" s="83" t="s">
        <v>38</v>
      </c>
      <c r="C6" s="84"/>
      <c r="D6" s="85"/>
      <c r="E6" s="73"/>
      <c r="F6" s="73"/>
      <c r="G6" s="73"/>
      <c r="H6" s="73"/>
      <c r="I6" s="73"/>
      <c r="J6" s="73"/>
    </row>
    <row r="7" spans="1:10" ht="60" customHeight="1" thickBot="1" x14ac:dyDescent="0.35">
      <c r="A7" s="82"/>
      <c r="B7" s="37" t="s">
        <v>20</v>
      </c>
      <c r="C7" s="38" t="s">
        <v>21</v>
      </c>
      <c r="D7" s="103" t="s">
        <v>22</v>
      </c>
      <c r="E7" s="73"/>
      <c r="F7" s="73"/>
      <c r="G7" s="73"/>
      <c r="H7" s="73"/>
      <c r="I7" s="73"/>
      <c r="J7" s="73"/>
    </row>
    <row r="8" spans="1:10" ht="15.75" customHeight="1" x14ac:dyDescent="0.3">
      <c r="A8" s="31" t="s">
        <v>2</v>
      </c>
      <c r="B8" s="14">
        <f>C8+D8</f>
        <v>38163</v>
      </c>
      <c r="C8" s="40">
        <v>11886</v>
      </c>
      <c r="D8" s="13">
        <v>26277</v>
      </c>
      <c r="E8" s="73"/>
      <c r="F8" s="73"/>
      <c r="G8" s="73"/>
      <c r="H8" s="73"/>
      <c r="I8" s="73"/>
      <c r="J8" s="73"/>
    </row>
    <row r="9" spans="1:10" ht="15.75" customHeight="1" x14ac:dyDescent="0.3">
      <c r="A9" s="32" t="s">
        <v>3</v>
      </c>
      <c r="B9" s="6">
        <f>C9+D9</f>
        <v>18082</v>
      </c>
      <c r="C9" s="1">
        <v>5639</v>
      </c>
      <c r="D9" s="3">
        <v>12443</v>
      </c>
      <c r="E9" s="73"/>
      <c r="F9" s="73"/>
      <c r="G9" s="73"/>
      <c r="H9" s="73"/>
      <c r="I9" s="73"/>
      <c r="J9" s="73"/>
    </row>
    <row r="10" spans="1:10" ht="15.75" customHeight="1" x14ac:dyDescent="0.3">
      <c r="A10" s="32" t="s">
        <v>4</v>
      </c>
      <c r="B10" s="6">
        <f t="shared" ref="B10:B11" si="0">C10+D10</f>
        <v>27598</v>
      </c>
      <c r="C10" s="1">
        <v>8013</v>
      </c>
      <c r="D10" s="3">
        <v>19585</v>
      </c>
      <c r="E10" s="73"/>
      <c r="F10" s="73"/>
      <c r="G10" s="73"/>
      <c r="H10" s="73"/>
      <c r="I10" s="73"/>
      <c r="J10" s="73"/>
    </row>
    <row r="11" spans="1:10" ht="15.75" customHeight="1" x14ac:dyDescent="0.3">
      <c r="A11" s="32" t="s">
        <v>5</v>
      </c>
      <c r="B11" s="6">
        <f t="shared" si="0"/>
        <v>27641</v>
      </c>
      <c r="C11" s="1">
        <v>7834</v>
      </c>
      <c r="D11" s="3">
        <v>19807</v>
      </c>
      <c r="E11" s="73"/>
      <c r="F11" s="73"/>
      <c r="G11" s="73"/>
      <c r="H11" s="73"/>
      <c r="I11" s="73"/>
      <c r="J11" s="73"/>
    </row>
    <row r="12" spans="1:10" ht="15.75" customHeight="1" thickBot="1" x14ac:dyDescent="0.35">
      <c r="A12" s="33" t="s">
        <v>6</v>
      </c>
      <c r="B12" s="18">
        <f>SUM(B8:B11)</f>
        <v>111484</v>
      </c>
      <c r="C12" s="16">
        <f t="shared" ref="C12:D12" si="1">SUM(C8:C11)</f>
        <v>33372</v>
      </c>
      <c r="D12" s="104">
        <f t="shared" si="1"/>
        <v>78112</v>
      </c>
      <c r="E12" s="73"/>
      <c r="F12" s="73"/>
      <c r="G12" s="73"/>
      <c r="H12" s="73"/>
      <c r="I12" s="73"/>
      <c r="J12" s="73"/>
    </row>
    <row r="13" spans="1:10" ht="15.75" customHeight="1" x14ac:dyDescent="0.3">
      <c r="A13" s="31" t="s">
        <v>7</v>
      </c>
      <c r="B13" s="14">
        <f>C13+D13</f>
        <v>58437</v>
      </c>
      <c r="C13" s="4">
        <v>16712</v>
      </c>
      <c r="D13" s="58">
        <v>41725</v>
      </c>
      <c r="E13" s="73"/>
      <c r="F13" s="73"/>
      <c r="G13" s="73"/>
      <c r="H13" s="73"/>
      <c r="I13" s="73"/>
      <c r="J13" s="73"/>
    </row>
    <row r="14" spans="1:10" ht="15.75" customHeight="1" x14ac:dyDescent="0.3">
      <c r="A14" s="32" t="s">
        <v>8</v>
      </c>
      <c r="B14" s="6">
        <f>C14+D14</f>
        <v>23400</v>
      </c>
      <c r="C14" s="1">
        <v>6858</v>
      </c>
      <c r="D14" s="3">
        <v>16542</v>
      </c>
      <c r="E14" s="73"/>
      <c r="F14" s="73"/>
      <c r="G14" s="73"/>
      <c r="H14" s="73"/>
      <c r="I14" s="73"/>
      <c r="J14" s="73"/>
    </row>
    <row r="15" spans="1:10" ht="15.75" customHeight="1" x14ac:dyDescent="0.3">
      <c r="A15" s="32" t="s">
        <v>9</v>
      </c>
      <c r="B15" s="6">
        <f t="shared" ref="B15:B16" si="2">C15+D15</f>
        <v>56974</v>
      </c>
      <c r="C15" s="1">
        <v>15858</v>
      </c>
      <c r="D15" s="3">
        <v>41116</v>
      </c>
      <c r="E15" s="73"/>
      <c r="F15" s="73"/>
      <c r="G15" s="73"/>
      <c r="H15" s="73"/>
      <c r="I15" s="73"/>
      <c r="J15" s="73"/>
    </row>
    <row r="16" spans="1:10" ht="15.75" customHeight="1" x14ac:dyDescent="0.3">
      <c r="A16" s="32" t="s">
        <v>10</v>
      </c>
      <c r="B16" s="6">
        <f t="shared" si="2"/>
        <v>47260</v>
      </c>
      <c r="C16" s="1">
        <v>12418</v>
      </c>
      <c r="D16" s="3">
        <v>34842</v>
      </c>
      <c r="E16" s="73"/>
      <c r="F16" s="73"/>
      <c r="G16" s="73"/>
      <c r="H16" s="73"/>
      <c r="I16" s="73"/>
      <c r="J16" s="73"/>
    </row>
    <row r="17" spans="1:17" ht="15.75" customHeight="1" thickBot="1" x14ac:dyDescent="0.35">
      <c r="A17" s="34" t="s">
        <v>11</v>
      </c>
      <c r="B17" s="41">
        <f>SUM(B13:B16)</f>
        <v>186071</v>
      </c>
      <c r="C17" s="20">
        <f t="shared" ref="C17:D17" si="3">SUM(C13:C16)</f>
        <v>51846</v>
      </c>
      <c r="D17" s="105">
        <f t="shared" si="3"/>
        <v>134225</v>
      </c>
      <c r="E17" s="73"/>
      <c r="F17" s="73"/>
      <c r="G17" s="73"/>
      <c r="H17" s="73"/>
      <c r="I17" s="73"/>
      <c r="J17" s="73"/>
    </row>
    <row r="18" spans="1:17" ht="15.75" customHeight="1" x14ac:dyDescent="0.3">
      <c r="A18" s="31" t="s">
        <v>12</v>
      </c>
      <c r="B18" s="14">
        <f>C18+D18</f>
        <v>19989</v>
      </c>
      <c r="C18" s="40">
        <v>5748</v>
      </c>
      <c r="D18" s="13">
        <v>14241</v>
      </c>
      <c r="E18" s="73"/>
      <c r="F18" s="73"/>
      <c r="G18" s="73"/>
      <c r="H18" s="73"/>
      <c r="I18" s="73"/>
      <c r="J18" s="73"/>
    </row>
    <row r="19" spans="1:17" ht="15.75" customHeight="1" x14ac:dyDescent="0.3">
      <c r="A19" s="32" t="s">
        <v>13</v>
      </c>
      <c r="B19" s="6">
        <f>C19+D19</f>
        <v>40285</v>
      </c>
      <c r="C19" s="1">
        <v>11022</v>
      </c>
      <c r="D19" s="3">
        <v>29263</v>
      </c>
      <c r="E19" s="73"/>
      <c r="F19" s="73"/>
      <c r="G19" s="73"/>
      <c r="H19" s="73"/>
      <c r="I19" s="73"/>
      <c r="J19" s="73"/>
    </row>
    <row r="20" spans="1:17" ht="15.75" customHeight="1" x14ac:dyDescent="0.3">
      <c r="A20" s="32" t="s">
        <v>14</v>
      </c>
      <c r="B20" s="6">
        <f t="shared" ref="B20:B21" si="4">C20+D20</f>
        <v>27311</v>
      </c>
      <c r="C20" s="1">
        <v>7462</v>
      </c>
      <c r="D20" s="3">
        <v>19849</v>
      </c>
      <c r="E20" s="73"/>
      <c r="F20" s="73"/>
      <c r="G20" s="73"/>
      <c r="H20" s="73"/>
      <c r="I20" s="73"/>
      <c r="J20" s="73"/>
    </row>
    <row r="21" spans="1:17" ht="15.75" customHeight="1" x14ac:dyDescent="0.3">
      <c r="A21" s="32" t="s">
        <v>15</v>
      </c>
      <c r="B21" s="6">
        <f t="shared" si="4"/>
        <v>31225</v>
      </c>
      <c r="C21" s="1">
        <v>8572</v>
      </c>
      <c r="D21" s="3">
        <v>22653</v>
      </c>
      <c r="E21" s="73"/>
      <c r="F21" s="73"/>
      <c r="G21" s="73"/>
      <c r="H21" s="73"/>
      <c r="I21" s="73"/>
      <c r="J21" s="73"/>
    </row>
    <row r="22" spans="1:17" ht="15.75" customHeight="1" thickBot="1" x14ac:dyDescent="0.35">
      <c r="A22" s="35" t="s">
        <v>16</v>
      </c>
      <c r="B22" s="44">
        <f>SUM(B18:B21)</f>
        <v>118810</v>
      </c>
      <c r="C22" s="45">
        <f t="shared" ref="C22:D22" si="5">SUM(C18:C21)</f>
        <v>32804</v>
      </c>
      <c r="D22" s="106">
        <f t="shared" si="5"/>
        <v>86006</v>
      </c>
      <c r="E22" s="73"/>
      <c r="F22" s="73"/>
      <c r="G22" s="73"/>
      <c r="H22" s="73"/>
      <c r="I22" s="73"/>
      <c r="J22" s="73"/>
    </row>
    <row r="23" spans="1:17" ht="15.75" customHeight="1" thickBot="1" x14ac:dyDescent="0.35">
      <c r="A23" s="36" t="s">
        <v>17</v>
      </c>
      <c r="B23" s="46">
        <f t="shared" ref="B23:D23" si="6">B12+B17+B22</f>
        <v>416365</v>
      </c>
      <c r="C23" s="47">
        <f t="shared" si="6"/>
        <v>118022</v>
      </c>
      <c r="D23" s="48">
        <f t="shared" si="6"/>
        <v>298343</v>
      </c>
      <c r="E23" s="73"/>
      <c r="F23" s="73"/>
      <c r="G23" s="73"/>
      <c r="H23" s="73"/>
      <c r="I23" s="73"/>
      <c r="J23" s="73"/>
    </row>
    <row r="24" spans="1:17" ht="15.75" customHeight="1" x14ac:dyDescent="0.3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6" spans="1:17" ht="15.75" x14ac:dyDescent="0.25">
      <c r="A26" s="79" t="s">
        <v>37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7" ht="15.75" thickBot="1" x14ac:dyDescent="0.3"/>
    <row r="28" spans="1:17" ht="60.75" customHeight="1" thickBot="1" x14ac:dyDescent="0.3">
      <c r="A28" s="81" t="s">
        <v>0</v>
      </c>
      <c r="B28" s="100" t="s">
        <v>41</v>
      </c>
      <c r="C28" s="101"/>
      <c r="D28" s="102"/>
      <c r="E28" s="88" t="s">
        <v>42</v>
      </c>
      <c r="F28" s="86"/>
      <c r="G28" s="87"/>
      <c r="H28" s="94"/>
      <c r="I28" s="94"/>
      <c r="J28" s="94"/>
    </row>
    <row r="29" spans="1:17" ht="89.25" customHeight="1" thickBot="1" x14ac:dyDescent="0.3">
      <c r="A29" s="82"/>
      <c r="B29" s="7" t="s">
        <v>1</v>
      </c>
      <c r="C29" s="9" t="s">
        <v>39</v>
      </c>
      <c r="D29" s="10" t="s">
        <v>40</v>
      </c>
      <c r="E29" s="7" t="s">
        <v>1</v>
      </c>
      <c r="F29" s="9" t="s">
        <v>39</v>
      </c>
      <c r="G29" s="10" t="s">
        <v>40</v>
      </c>
      <c r="H29" s="95"/>
      <c r="I29" s="96"/>
      <c r="J29" s="96"/>
    </row>
    <row r="30" spans="1:17" x14ac:dyDescent="0.25">
      <c r="A30" s="31" t="s">
        <v>2</v>
      </c>
      <c r="B30" s="11">
        <v>24048</v>
      </c>
      <c r="C30" s="12">
        <v>8434</v>
      </c>
      <c r="D30" s="13">
        <v>15614</v>
      </c>
      <c r="E30" s="11">
        <f>B30/2</f>
        <v>12024</v>
      </c>
      <c r="F30" s="14">
        <f t="shared" ref="F30:F43" si="7">C30/2</f>
        <v>4217</v>
      </c>
      <c r="G30" s="13">
        <f t="shared" ref="G30:G43" si="8">D30/2</f>
        <v>7807</v>
      </c>
      <c r="H30" s="97"/>
      <c r="I30" s="97"/>
      <c r="J30" s="97"/>
      <c r="K30" s="39"/>
      <c r="L30" s="39"/>
      <c r="P30" s="51"/>
      <c r="Q30" s="51"/>
    </row>
    <row r="31" spans="1:17" x14ac:dyDescent="0.25">
      <c r="A31" s="32" t="s">
        <v>3</v>
      </c>
      <c r="B31" s="8">
        <v>11396</v>
      </c>
      <c r="C31" s="5">
        <v>4000</v>
      </c>
      <c r="D31" s="3">
        <v>7396</v>
      </c>
      <c r="E31" s="8">
        <f t="shared" ref="E31:E43" si="9">B31/2</f>
        <v>5698</v>
      </c>
      <c r="F31" s="6">
        <f t="shared" si="7"/>
        <v>2000</v>
      </c>
      <c r="G31" s="3">
        <f t="shared" si="8"/>
        <v>3698</v>
      </c>
      <c r="H31" s="97"/>
      <c r="I31" s="97"/>
      <c r="J31" s="97"/>
      <c r="K31" s="39"/>
      <c r="L31" s="39"/>
      <c r="P31" s="51"/>
      <c r="Q31" s="51"/>
    </row>
    <row r="32" spans="1:17" x14ac:dyDescent="0.25">
      <c r="A32" s="32" t="s">
        <v>4</v>
      </c>
      <c r="B32" s="8">
        <v>17392</v>
      </c>
      <c r="C32" s="5">
        <v>5684</v>
      </c>
      <c r="D32" s="3">
        <v>11708</v>
      </c>
      <c r="E32" s="8">
        <f t="shared" si="9"/>
        <v>8696</v>
      </c>
      <c r="F32" s="6">
        <f t="shared" si="7"/>
        <v>2842</v>
      </c>
      <c r="G32" s="3">
        <f t="shared" si="8"/>
        <v>5854</v>
      </c>
      <c r="H32" s="97"/>
      <c r="I32" s="97"/>
      <c r="J32" s="97"/>
      <c r="K32" s="39"/>
      <c r="L32" s="39"/>
      <c r="P32" s="51"/>
      <c r="Q32" s="51"/>
    </row>
    <row r="33" spans="1:17" x14ac:dyDescent="0.25">
      <c r="A33" s="32" t="s">
        <v>5</v>
      </c>
      <c r="B33" s="8">
        <v>17418</v>
      </c>
      <c r="C33" s="5">
        <v>5558</v>
      </c>
      <c r="D33" s="3">
        <v>11860</v>
      </c>
      <c r="E33" s="8">
        <f t="shared" si="9"/>
        <v>8709</v>
      </c>
      <c r="F33" s="6">
        <f t="shared" si="7"/>
        <v>2779</v>
      </c>
      <c r="G33" s="3">
        <f t="shared" si="8"/>
        <v>5930</v>
      </c>
      <c r="H33" s="97"/>
      <c r="I33" s="97"/>
      <c r="J33" s="97"/>
      <c r="K33" s="39"/>
      <c r="L33" s="39"/>
      <c r="P33" s="51"/>
      <c r="Q33" s="51"/>
    </row>
    <row r="34" spans="1:17" ht="15.75" thickBot="1" x14ac:dyDescent="0.3">
      <c r="A34" s="33" t="s">
        <v>6</v>
      </c>
      <c r="B34" s="15">
        <f>SUM(B30:B33)</f>
        <v>70254</v>
      </c>
      <c r="C34" s="16">
        <f t="shared" ref="C34:G34" si="10">SUM(C30:C33)</f>
        <v>23676</v>
      </c>
      <c r="D34" s="17">
        <f t="shared" si="10"/>
        <v>46578</v>
      </c>
      <c r="E34" s="15">
        <f t="shared" si="10"/>
        <v>35127</v>
      </c>
      <c r="F34" s="18">
        <f t="shared" si="10"/>
        <v>11838</v>
      </c>
      <c r="G34" s="17">
        <f t="shared" si="10"/>
        <v>23289</v>
      </c>
      <c r="H34" s="98"/>
      <c r="I34" s="98"/>
      <c r="J34" s="98"/>
      <c r="K34" s="49"/>
      <c r="L34" s="49"/>
    </row>
    <row r="35" spans="1:17" x14ac:dyDescent="0.25">
      <c r="A35" s="31" t="s">
        <v>7</v>
      </c>
      <c r="B35" s="11">
        <v>36774</v>
      </c>
      <c r="C35" s="12">
        <v>12718</v>
      </c>
      <c r="D35" s="13">
        <v>24056</v>
      </c>
      <c r="E35" s="11">
        <f t="shared" ref="E35:E45" si="11">B35/2</f>
        <v>18387</v>
      </c>
      <c r="F35" s="14">
        <f t="shared" ref="F35:F45" si="12">C35/2</f>
        <v>6359</v>
      </c>
      <c r="G35" s="13">
        <f t="shared" ref="G35:G45" si="13">D35/2</f>
        <v>12028</v>
      </c>
      <c r="H35" s="97"/>
      <c r="I35" s="97"/>
      <c r="J35" s="97"/>
      <c r="K35" s="39"/>
      <c r="L35" s="39"/>
    </row>
    <row r="36" spans="1:17" x14ac:dyDescent="0.25">
      <c r="A36" s="32" t="s">
        <v>8</v>
      </c>
      <c r="B36" s="8">
        <v>14724</v>
      </c>
      <c r="C36" s="5">
        <v>5220</v>
      </c>
      <c r="D36" s="3">
        <v>9504</v>
      </c>
      <c r="E36" s="8">
        <f t="shared" si="11"/>
        <v>7362</v>
      </c>
      <c r="F36" s="6">
        <f t="shared" si="12"/>
        <v>2610</v>
      </c>
      <c r="G36" s="3">
        <f t="shared" si="13"/>
        <v>4752</v>
      </c>
      <c r="H36" s="97"/>
      <c r="I36" s="97"/>
      <c r="J36" s="97"/>
      <c r="K36" s="39"/>
      <c r="L36" s="39"/>
    </row>
    <row r="37" spans="1:17" x14ac:dyDescent="0.25">
      <c r="A37" s="32" t="s">
        <v>9</v>
      </c>
      <c r="B37" s="8">
        <v>35852</v>
      </c>
      <c r="C37" s="5">
        <v>12070</v>
      </c>
      <c r="D37" s="3">
        <v>23782</v>
      </c>
      <c r="E37" s="8">
        <f t="shared" si="11"/>
        <v>17926</v>
      </c>
      <c r="F37" s="6">
        <f t="shared" si="12"/>
        <v>6035</v>
      </c>
      <c r="G37" s="3">
        <f t="shared" si="13"/>
        <v>11891</v>
      </c>
      <c r="H37" s="97"/>
      <c r="I37" s="97"/>
      <c r="J37" s="97"/>
      <c r="K37" s="39"/>
      <c r="L37" s="39"/>
    </row>
    <row r="38" spans="1:17" x14ac:dyDescent="0.25">
      <c r="A38" s="32" t="s">
        <v>10</v>
      </c>
      <c r="B38" s="8">
        <v>29740</v>
      </c>
      <c r="C38" s="5">
        <v>9452</v>
      </c>
      <c r="D38" s="3">
        <v>20288</v>
      </c>
      <c r="E38" s="8">
        <f t="shared" si="11"/>
        <v>14870</v>
      </c>
      <c r="F38" s="6">
        <f t="shared" si="12"/>
        <v>4726</v>
      </c>
      <c r="G38" s="3">
        <f t="shared" si="13"/>
        <v>10144</v>
      </c>
      <c r="H38" s="97"/>
      <c r="I38" s="97"/>
      <c r="J38" s="97"/>
      <c r="K38" s="39"/>
      <c r="L38" s="39"/>
    </row>
    <row r="39" spans="1:17" ht="15.75" thickBot="1" x14ac:dyDescent="0.3">
      <c r="A39" s="34" t="s">
        <v>11</v>
      </c>
      <c r="B39" s="19">
        <f>SUM(B35:B38)</f>
        <v>117090</v>
      </c>
      <c r="C39" s="20">
        <f t="shared" ref="C39:G39" si="14">SUM(C35:C38)</f>
        <v>39460</v>
      </c>
      <c r="D39" s="21">
        <f t="shared" si="14"/>
        <v>77630</v>
      </c>
      <c r="E39" s="19">
        <f t="shared" si="14"/>
        <v>58545</v>
      </c>
      <c r="F39" s="22">
        <f t="shared" si="14"/>
        <v>19730</v>
      </c>
      <c r="G39" s="21">
        <f t="shared" si="14"/>
        <v>38815</v>
      </c>
      <c r="H39" s="98"/>
      <c r="I39" s="98"/>
      <c r="J39" s="98"/>
      <c r="K39" s="49"/>
      <c r="L39" s="49"/>
    </row>
    <row r="40" spans="1:17" x14ac:dyDescent="0.25">
      <c r="A40" s="31" t="s">
        <v>12</v>
      </c>
      <c r="B40" s="11">
        <v>12258</v>
      </c>
      <c r="C40" s="12">
        <v>4302</v>
      </c>
      <c r="D40" s="13">
        <v>7956</v>
      </c>
      <c r="E40" s="11">
        <f t="shared" ref="E40:E45" si="15">B40/2</f>
        <v>6129</v>
      </c>
      <c r="F40" s="14">
        <f t="shared" ref="F40:F45" si="16">C40/2</f>
        <v>2151</v>
      </c>
      <c r="G40" s="13">
        <f t="shared" ref="G40:G45" si="17">D40/2</f>
        <v>3978</v>
      </c>
      <c r="H40" s="97"/>
      <c r="I40" s="97"/>
      <c r="J40" s="97"/>
      <c r="K40" s="39"/>
      <c r="L40" s="39"/>
    </row>
    <row r="41" spans="1:17" x14ac:dyDescent="0.25">
      <c r="A41" s="32" t="s">
        <v>13</v>
      </c>
      <c r="B41" s="8">
        <v>24702</v>
      </c>
      <c r="C41" s="5">
        <v>8250</v>
      </c>
      <c r="D41" s="3">
        <v>16452</v>
      </c>
      <c r="E41" s="8">
        <f t="shared" si="15"/>
        <v>12351</v>
      </c>
      <c r="F41" s="6">
        <f t="shared" si="16"/>
        <v>4125</v>
      </c>
      <c r="G41" s="3">
        <f t="shared" si="17"/>
        <v>8226</v>
      </c>
      <c r="H41" s="97"/>
      <c r="I41" s="97"/>
      <c r="J41" s="97"/>
      <c r="K41" s="39"/>
      <c r="L41" s="39"/>
    </row>
    <row r="42" spans="1:17" x14ac:dyDescent="0.25">
      <c r="A42" s="32" t="s">
        <v>14</v>
      </c>
      <c r="B42" s="8">
        <v>16748</v>
      </c>
      <c r="C42" s="5">
        <v>5584</v>
      </c>
      <c r="D42" s="3">
        <v>11164</v>
      </c>
      <c r="E42" s="8">
        <f t="shared" si="15"/>
        <v>8374</v>
      </c>
      <c r="F42" s="6">
        <f t="shared" si="16"/>
        <v>2792</v>
      </c>
      <c r="G42" s="3">
        <f t="shared" si="17"/>
        <v>5582</v>
      </c>
      <c r="H42" s="97"/>
      <c r="I42" s="97"/>
      <c r="J42" s="97"/>
      <c r="K42" s="39"/>
      <c r="L42" s="39"/>
    </row>
    <row r="43" spans="1:17" x14ac:dyDescent="0.25">
      <c r="A43" s="32" t="s">
        <v>15</v>
      </c>
      <c r="B43" s="8">
        <v>19148</v>
      </c>
      <c r="C43" s="5">
        <v>6416</v>
      </c>
      <c r="D43" s="3">
        <v>12732</v>
      </c>
      <c r="E43" s="8">
        <f t="shared" si="15"/>
        <v>9574</v>
      </c>
      <c r="F43" s="6">
        <f t="shared" si="16"/>
        <v>3208</v>
      </c>
      <c r="G43" s="3">
        <f t="shared" si="17"/>
        <v>6366</v>
      </c>
      <c r="H43" s="97"/>
      <c r="I43" s="97"/>
      <c r="J43" s="97"/>
      <c r="K43" s="39"/>
      <c r="L43" s="39"/>
    </row>
    <row r="44" spans="1:17" ht="15.75" thickBot="1" x14ac:dyDescent="0.3">
      <c r="A44" s="35" t="s">
        <v>16</v>
      </c>
      <c r="B44" s="27">
        <f>SUM(B40:B43)</f>
        <v>72856</v>
      </c>
      <c r="C44" s="28">
        <f t="shared" ref="C44:G44" si="18">SUM(C40:C43)</f>
        <v>24552</v>
      </c>
      <c r="D44" s="29">
        <f t="shared" si="18"/>
        <v>48304</v>
      </c>
      <c r="E44" s="27">
        <f t="shared" si="18"/>
        <v>36428</v>
      </c>
      <c r="F44" s="30">
        <f t="shared" si="18"/>
        <v>12276</v>
      </c>
      <c r="G44" s="29">
        <f t="shared" si="18"/>
        <v>24152</v>
      </c>
      <c r="H44" s="98"/>
      <c r="I44" s="98"/>
      <c r="J44" s="98"/>
      <c r="K44" s="49"/>
      <c r="L44" s="49"/>
    </row>
    <row r="45" spans="1:17" ht="25.5" customHeight="1" thickBot="1" x14ac:dyDescent="0.3">
      <c r="A45" s="36" t="s">
        <v>17</v>
      </c>
      <c r="B45" s="107">
        <f>B34+B39+B44</f>
        <v>260200</v>
      </c>
      <c r="C45" s="24">
        <f t="shared" ref="C45:G45" si="19">C34+C39+C44</f>
        <v>87688</v>
      </c>
      <c r="D45" s="25">
        <f t="shared" si="19"/>
        <v>172512</v>
      </c>
      <c r="E45" s="23">
        <f t="shared" si="19"/>
        <v>130100</v>
      </c>
      <c r="F45" s="26">
        <f t="shared" si="19"/>
        <v>43844</v>
      </c>
      <c r="G45" s="25">
        <f t="shared" si="19"/>
        <v>86256</v>
      </c>
      <c r="H45" s="99"/>
      <c r="I45" s="99"/>
      <c r="J45" s="99"/>
      <c r="K45" s="39"/>
      <c r="L45" s="39"/>
    </row>
    <row r="46" spans="1:17" ht="15.75" thickBot="1" x14ac:dyDescent="0.3"/>
    <row r="47" spans="1:17" s="2" customFormat="1" ht="49.5" customHeight="1" thickBot="1" x14ac:dyDescent="0.3">
      <c r="A47" s="74" t="s">
        <v>19</v>
      </c>
      <c r="B47" s="75"/>
      <c r="C47" s="75"/>
      <c r="D47" s="75"/>
      <c r="E47" s="75"/>
      <c r="F47" s="75"/>
      <c r="G47" s="75"/>
      <c r="H47" s="75"/>
      <c r="I47" s="76"/>
      <c r="K47" s="50"/>
      <c r="L47" s="50"/>
    </row>
    <row r="49" spans="1:5" hidden="1" x14ac:dyDescent="0.25">
      <c r="A49" s="52" t="s">
        <v>28</v>
      </c>
    </row>
    <row r="50" spans="1:5" hidden="1" x14ac:dyDescent="0.25">
      <c r="A50" s="77" t="s">
        <v>23</v>
      </c>
      <c r="B50" s="77" t="s">
        <v>24</v>
      </c>
      <c r="C50" s="77"/>
      <c r="D50" s="77" t="s">
        <v>25</v>
      </c>
      <c r="E50" s="77"/>
    </row>
    <row r="51" spans="1:5" hidden="1" x14ac:dyDescent="0.25">
      <c r="A51" s="78"/>
      <c r="B51" s="53" t="s">
        <v>26</v>
      </c>
      <c r="C51" s="53" t="s">
        <v>27</v>
      </c>
      <c r="D51" s="53" t="s">
        <v>26</v>
      </c>
      <c r="E51" s="53" t="s">
        <v>27</v>
      </c>
    </row>
    <row r="52" spans="1:5" hidden="1" x14ac:dyDescent="0.25">
      <c r="A52" s="54" t="s">
        <v>2</v>
      </c>
      <c r="B52" s="55">
        <v>0.51792024230186773</v>
      </c>
      <c r="C52" s="55">
        <v>0.48207975769813227</v>
      </c>
      <c r="D52" s="55">
        <v>0.49272589581091314</v>
      </c>
      <c r="E52" s="55">
        <v>0.50727410418908681</v>
      </c>
    </row>
    <row r="53" spans="1:5" hidden="1" x14ac:dyDescent="0.25">
      <c r="A53" s="54" t="s">
        <v>3</v>
      </c>
      <c r="B53" s="55">
        <v>0.51853165454867889</v>
      </c>
      <c r="C53" s="55">
        <v>0.48146834545132117</v>
      </c>
      <c r="D53" s="55">
        <v>0.49649936735554617</v>
      </c>
      <c r="E53" s="55">
        <v>0.50350063264445377</v>
      </c>
    </row>
    <row r="54" spans="1:5" hidden="1" x14ac:dyDescent="0.25">
      <c r="A54" s="54" t="s">
        <v>4</v>
      </c>
      <c r="B54" s="55">
        <v>0.51591164357918384</v>
      </c>
      <c r="C54" s="55">
        <v>0.48408835642081616</v>
      </c>
      <c r="D54" s="55">
        <v>0.49341157642037875</v>
      </c>
      <c r="E54" s="55">
        <v>0.50658842357962119</v>
      </c>
    </row>
    <row r="55" spans="1:5" hidden="1" x14ac:dyDescent="0.25">
      <c r="A55" s="54" t="s">
        <v>5</v>
      </c>
      <c r="B55" s="55">
        <v>0.51327546591779427</v>
      </c>
      <c r="C55" s="55">
        <v>0.48672453408220578</v>
      </c>
      <c r="D55" s="55">
        <v>0.50191651352060906</v>
      </c>
      <c r="E55" s="55">
        <v>0.49808348647939094</v>
      </c>
    </row>
    <row r="56" spans="1:5" hidden="1" x14ac:dyDescent="0.25">
      <c r="A56" s="54" t="s">
        <v>7</v>
      </c>
      <c r="B56" s="55">
        <v>0.50873623743417906</v>
      </c>
      <c r="C56" s="55">
        <v>0.49126376256582099</v>
      </c>
      <c r="D56" s="55">
        <v>0.49149552727730883</v>
      </c>
      <c r="E56" s="55">
        <v>0.50850447272269117</v>
      </c>
    </row>
    <row r="57" spans="1:5" hidden="1" x14ac:dyDescent="0.25">
      <c r="A57" s="54" t="s">
        <v>8</v>
      </c>
      <c r="B57" s="55">
        <v>0.50947798191892679</v>
      </c>
      <c r="C57" s="55">
        <v>0.49052201808107321</v>
      </c>
      <c r="D57" s="55">
        <v>0.49311433986102338</v>
      </c>
      <c r="E57" s="55">
        <v>0.50688566013897662</v>
      </c>
    </row>
    <row r="58" spans="1:5" hidden="1" x14ac:dyDescent="0.25">
      <c r="A58" s="54" t="s">
        <v>9</v>
      </c>
      <c r="B58" s="55">
        <v>0.51727834531466765</v>
      </c>
      <c r="C58" s="55">
        <v>0.48272165468533235</v>
      </c>
      <c r="D58" s="55">
        <v>0.50053116147308785</v>
      </c>
      <c r="E58" s="55">
        <v>0.49946883852691221</v>
      </c>
    </row>
    <row r="59" spans="1:5" hidden="1" x14ac:dyDescent="0.25">
      <c r="A59" s="54" t="s">
        <v>10</v>
      </c>
      <c r="B59" s="55">
        <v>0.5062006764374295</v>
      </c>
      <c r="C59" s="55">
        <v>0.49379932356257045</v>
      </c>
      <c r="D59" s="55">
        <v>0.46457810942267608</v>
      </c>
      <c r="E59" s="55">
        <v>0.53542189057732392</v>
      </c>
    </row>
    <row r="60" spans="1:5" hidden="1" x14ac:dyDescent="0.25">
      <c r="A60" s="54" t="s">
        <v>12</v>
      </c>
      <c r="B60" s="55">
        <v>0.50922059846903267</v>
      </c>
      <c r="C60" s="55">
        <v>0.49077940153096727</v>
      </c>
      <c r="D60" s="55">
        <v>0.50571491777892486</v>
      </c>
      <c r="E60" s="55">
        <v>0.49428508222107514</v>
      </c>
    </row>
    <row r="61" spans="1:5" hidden="1" x14ac:dyDescent="0.25">
      <c r="A61" s="54" t="s">
        <v>13</v>
      </c>
      <c r="B61" s="55">
        <v>0.52277263654509165</v>
      </c>
      <c r="C61" s="55">
        <v>0.47722736345490835</v>
      </c>
      <c r="D61" s="55">
        <v>0.49771526488647722</v>
      </c>
      <c r="E61" s="55">
        <v>0.50228473511352278</v>
      </c>
    </row>
    <row r="62" spans="1:5" hidden="1" x14ac:dyDescent="0.25">
      <c r="A62" s="54" t="s">
        <v>14</v>
      </c>
      <c r="B62" s="55">
        <v>0.51407129455909939</v>
      </c>
      <c r="C62" s="55">
        <v>0.48592870544090055</v>
      </c>
      <c r="D62" s="55">
        <v>0.49300717615630402</v>
      </c>
      <c r="E62" s="55">
        <v>0.50699282384369593</v>
      </c>
    </row>
    <row r="63" spans="1:5" hidden="1" x14ac:dyDescent="0.25">
      <c r="A63" s="54" t="s">
        <v>15</v>
      </c>
      <c r="B63" s="55">
        <v>0.51236584227718152</v>
      </c>
      <c r="C63" s="55">
        <v>0.48763415772281848</v>
      </c>
      <c r="D63" s="55">
        <v>0.5020868687795258</v>
      </c>
      <c r="E63" s="55">
        <v>0.49791313122047426</v>
      </c>
    </row>
    <row r="64" spans="1:5" x14ac:dyDescent="0.25">
      <c r="A64" s="2"/>
      <c r="B64" s="72"/>
      <c r="C64" s="72"/>
      <c r="D64" s="72"/>
      <c r="E64" s="72"/>
    </row>
    <row r="65" spans="1:10" ht="15.75" x14ac:dyDescent="0.25">
      <c r="A65" s="79" t="s">
        <v>29</v>
      </c>
      <c r="B65" s="79"/>
      <c r="C65" s="79"/>
      <c r="D65" s="79"/>
      <c r="E65" s="79"/>
      <c r="F65" s="79"/>
      <c r="G65" s="79"/>
      <c r="H65" s="79"/>
      <c r="I65" s="79"/>
      <c r="J65" s="79"/>
    </row>
    <row r="67" spans="1:10" s="2" customFormat="1" x14ac:dyDescent="0.25">
      <c r="A67" s="89" t="s">
        <v>30</v>
      </c>
      <c r="B67" s="89"/>
      <c r="C67" s="89"/>
      <c r="D67" s="89"/>
      <c r="E67" s="89"/>
      <c r="F67" s="89"/>
      <c r="G67" s="89"/>
      <c r="H67" s="89"/>
      <c r="I67" s="89"/>
      <c r="J67" s="89"/>
    </row>
    <row r="68" spans="1:10" ht="8.25" customHeight="1" thickBot="1" x14ac:dyDescent="0.3"/>
    <row r="69" spans="1:10" ht="41.25" customHeight="1" x14ac:dyDescent="0.25">
      <c r="A69" s="90" t="s">
        <v>0</v>
      </c>
      <c r="B69" s="91" t="s">
        <v>31</v>
      </c>
      <c r="C69" s="92"/>
      <c r="D69" s="92"/>
      <c r="E69" s="91" t="s">
        <v>32</v>
      </c>
      <c r="F69" s="92"/>
      <c r="G69" s="93"/>
      <c r="H69" s="92" t="s">
        <v>35</v>
      </c>
      <c r="I69" s="92"/>
      <c r="J69" s="93"/>
    </row>
    <row r="70" spans="1:10" ht="15.75" thickBot="1" x14ac:dyDescent="0.3">
      <c r="A70" s="82"/>
      <c r="B70" s="60" t="s">
        <v>1</v>
      </c>
      <c r="C70" s="61" t="s">
        <v>26</v>
      </c>
      <c r="D70" s="64" t="s">
        <v>27</v>
      </c>
      <c r="E70" s="60" t="s">
        <v>1</v>
      </c>
      <c r="F70" s="61" t="s">
        <v>26</v>
      </c>
      <c r="G70" s="62" t="s">
        <v>27</v>
      </c>
      <c r="H70" s="66" t="s">
        <v>1</v>
      </c>
      <c r="I70" s="61" t="s">
        <v>26</v>
      </c>
      <c r="J70" s="62" t="s">
        <v>27</v>
      </c>
    </row>
    <row r="71" spans="1:10" x14ac:dyDescent="0.25">
      <c r="A71" s="31" t="s">
        <v>2</v>
      </c>
      <c r="B71" s="14">
        <v>8434</v>
      </c>
      <c r="C71" s="40">
        <f>B71*B52</f>
        <v>4368.1393235739524</v>
      </c>
      <c r="D71" s="42">
        <f>B71*C52</f>
        <v>4065.8606764260476</v>
      </c>
      <c r="E71" s="14">
        <v>15614</v>
      </c>
      <c r="F71" s="40">
        <f>E71*D52</f>
        <v>7693.4221371915974</v>
      </c>
      <c r="G71" s="13">
        <f>E71*E52</f>
        <v>7920.5778628084017</v>
      </c>
      <c r="H71" s="12">
        <f>B71+E71</f>
        <v>24048</v>
      </c>
      <c r="I71" s="40">
        <f>C71+F71</f>
        <v>12061.56146076555</v>
      </c>
      <c r="J71" s="13">
        <f>D71+G71</f>
        <v>11986.438539234448</v>
      </c>
    </row>
    <row r="72" spans="1:10" x14ac:dyDescent="0.25">
      <c r="A72" s="32" t="s">
        <v>3</v>
      </c>
      <c r="B72" s="6">
        <v>4000</v>
      </c>
      <c r="C72" s="1">
        <f>B72*B53</f>
        <v>2074.1266181947158</v>
      </c>
      <c r="D72" s="43">
        <f>B72*C53</f>
        <v>1925.8733818052847</v>
      </c>
      <c r="E72" s="6">
        <v>7396</v>
      </c>
      <c r="F72" s="1">
        <f>E72*D53</f>
        <v>3672.1093209616197</v>
      </c>
      <c r="G72" s="3">
        <f>E72*E53</f>
        <v>3723.8906790383803</v>
      </c>
      <c r="H72" s="5">
        <f t="shared" ref="H72:H74" si="20">B72+E72</f>
        <v>11396</v>
      </c>
      <c r="I72" s="1">
        <f t="shared" ref="I72:J74" si="21">C72+F72</f>
        <v>5746.235939156335</v>
      </c>
      <c r="J72" s="3">
        <f t="shared" si="21"/>
        <v>5649.764060843665</v>
      </c>
    </row>
    <row r="73" spans="1:10" x14ac:dyDescent="0.25">
      <c r="A73" s="32" t="s">
        <v>4</v>
      </c>
      <c r="B73" s="6">
        <v>5684</v>
      </c>
      <c r="C73" s="1">
        <f>B73*B54</f>
        <v>2932.4417821040811</v>
      </c>
      <c r="D73" s="43">
        <f>B73*C54</f>
        <v>2751.5582178959189</v>
      </c>
      <c r="E73" s="6">
        <v>11708</v>
      </c>
      <c r="F73" s="1">
        <f>E73*D54</f>
        <v>5776.8627367297941</v>
      </c>
      <c r="G73" s="3">
        <f>E73*E54</f>
        <v>5931.137263270205</v>
      </c>
      <c r="H73" s="5">
        <f t="shared" si="20"/>
        <v>17392</v>
      </c>
      <c r="I73" s="1">
        <f t="shared" si="21"/>
        <v>8709.3045188338747</v>
      </c>
      <c r="J73" s="3">
        <f t="shared" si="21"/>
        <v>8682.6954811661235</v>
      </c>
    </row>
    <row r="74" spans="1:10" x14ac:dyDescent="0.25">
      <c r="A74" s="32" t="s">
        <v>5</v>
      </c>
      <c r="B74" s="6">
        <v>5558</v>
      </c>
      <c r="C74" s="1">
        <f>B74*B55</f>
        <v>2852.7850395711007</v>
      </c>
      <c r="D74" s="43">
        <f>B74*C55</f>
        <v>2705.2149604288998</v>
      </c>
      <c r="E74" s="6">
        <v>11860</v>
      </c>
      <c r="F74" s="1">
        <f>E74*D55</f>
        <v>5952.7298503544234</v>
      </c>
      <c r="G74" s="3">
        <f>E74*E55</f>
        <v>5907.2701496455766</v>
      </c>
      <c r="H74" s="5">
        <f t="shared" si="20"/>
        <v>17418</v>
      </c>
      <c r="I74" s="1">
        <f t="shared" si="21"/>
        <v>8805.5148899255237</v>
      </c>
      <c r="J74" s="3">
        <f t="shared" si="21"/>
        <v>8612.4851100744763</v>
      </c>
    </row>
    <row r="75" spans="1:10" ht="15.75" thickBot="1" x14ac:dyDescent="0.3">
      <c r="A75" s="33" t="s">
        <v>6</v>
      </c>
      <c r="B75" s="18">
        <f t="shared" ref="B75" si="22">SUM(B71:B74)</f>
        <v>23676</v>
      </c>
      <c r="C75" s="68">
        <f t="shared" ref="C75:E75" si="23">SUM(C71:C74)</f>
        <v>12227.49276344385</v>
      </c>
      <c r="D75" s="69">
        <f t="shared" si="23"/>
        <v>11448.50723655615</v>
      </c>
      <c r="E75" s="18">
        <f t="shared" si="23"/>
        <v>46578</v>
      </c>
      <c r="F75" s="68">
        <f t="shared" ref="F75:J75" si="24">SUM(F71:F74)</f>
        <v>23095.124045237433</v>
      </c>
      <c r="G75" s="17">
        <f t="shared" si="24"/>
        <v>23482.875954762563</v>
      </c>
      <c r="H75" s="16">
        <f t="shared" si="24"/>
        <v>70254</v>
      </c>
      <c r="I75" s="68">
        <f t="shared" si="24"/>
        <v>35322.616808681283</v>
      </c>
      <c r="J75" s="17">
        <f t="shared" si="24"/>
        <v>34931.38319131871</v>
      </c>
    </row>
    <row r="76" spans="1:10" x14ac:dyDescent="0.25">
      <c r="A76" s="31" t="s">
        <v>7</v>
      </c>
      <c r="B76" s="14">
        <v>12718</v>
      </c>
      <c r="C76" s="40">
        <f>B76*B56</f>
        <v>6470.1074676878889</v>
      </c>
      <c r="D76" s="42">
        <f>B76*C56</f>
        <v>6247.8925323121111</v>
      </c>
      <c r="E76" s="14">
        <v>24056</v>
      </c>
      <c r="F76" s="40">
        <f>E76*D56</f>
        <v>11823.416404182941</v>
      </c>
      <c r="G76" s="13">
        <f>E76*E56</f>
        <v>12232.583595817059</v>
      </c>
      <c r="H76" s="12">
        <f>B76+E76</f>
        <v>36774</v>
      </c>
      <c r="I76" s="40">
        <f>C76+F76</f>
        <v>18293.523871870828</v>
      </c>
      <c r="J76" s="13">
        <f>D76+G76</f>
        <v>18480.476128129172</v>
      </c>
    </row>
    <row r="77" spans="1:10" x14ac:dyDescent="0.25">
      <c r="A77" s="32" t="s">
        <v>8</v>
      </c>
      <c r="B77" s="6">
        <v>5220</v>
      </c>
      <c r="C77" s="1">
        <f>B77*B57</f>
        <v>2659.475065616798</v>
      </c>
      <c r="D77" s="43">
        <f>B77*C57</f>
        <v>2560.524934383202</v>
      </c>
      <c r="E77" s="6">
        <v>9504</v>
      </c>
      <c r="F77" s="1">
        <f>E77*D57</f>
        <v>4686.5586860391659</v>
      </c>
      <c r="G77" s="3">
        <f>E77*E57</f>
        <v>4817.4413139608341</v>
      </c>
      <c r="H77" s="5">
        <f t="shared" ref="H77:J79" si="25">B77+E77</f>
        <v>14724</v>
      </c>
      <c r="I77" s="1">
        <f t="shared" si="25"/>
        <v>7346.0337516559639</v>
      </c>
      <c r="J77" s="3">
        <f t="shared" si="25"/>
        <v>7377.9662483440361</v>
      </c>
    </row>
    <row r="78" spans="1:10" x14ac:dyDescent="0.25">
      <c r="A78" s="32" t="s">
        <v>9</v>
      </c>
      <c r="B78" s="6">
        <v>12070</v>
      </c>
      <c r="C78" s="1">
        <f>B78*B58</f>
        <v>6243.5496279480385</v>
      </c>
      <c r="D78" s="43">
        <f>B78*C58</f>
        <v>5826.4503720519615</v>
      </c>
      <c r="E78" s="6">
        <v>23782</v>
      </c>
      <c r="F78" s="1">
        <f>E78*D58</f>
        <v>11903.632082152975</v>
      </c>
      <c r="G78" s="3">
        <f>E78*E58</f>
        <v>11878.367917847027</v>
      </c>
      <c r="H78" s="5">
        <f t="shared" si="25"/>
        <v>35852</v>
      </c>
      <c r="I78" s="1">
        <f t="shared" si="25"/>
        <v>18147.181710101013</v>
      </c>
      <c r="J78" s="3">
        <f t="shared" si="25"/>
        <v>17704.818289898987</v>
      </c>
    </row>
    <row r="79" spans="1:10" x14ac:dyDescent="0.25">
      <c r="A79" s="32" t="s">
        <v>10</v>
      </c>
      <c r="B79" s="6">
        <v>9452</v>
      </c>
      <c r="C79" s="1">
        <f>B79*B59</f>
        <v>4784.6087936865833</v>
      </c>
      <c r="D79" s="43">
        <f>B79*C59</f>
        <v>4667.3912063134158</v>
      </c>
      <c r="E79" s="6">
        <v>20288</v>
      </c>
      <c r="F79" s="1">
        <f>E79*D59</f>
        <v>9425.360683967252</v>
      </c>
      <c r="G79" s="3">
        <f>E79*E59</f>
        <v>10862.639316032748</v>
      </c>
      <c r="H79" s="5">
        <f t="shared" si="25"/>
        <v>29740</v>
      </c>
      <c r="I79" s="1">
        <f t="shared" si="25"/>
        <v>14209.969477653834</v>
      </c>
      <c r="J79" s="3">
        <f t="shared" si="25"/>
        <v>15530.030522346164</v>
      </c>
    </row>
    <row r="80" spans="1:10" ht="15.75" thickBot="1" x14ac:dyDescent="0.3">
      <c r="A80" s="34" t="s">
        <v>11</v>
      </c>
      <c r="B80" s="22">
        <f t="shared" ref="B80" si="26">SUM(B76:B79)</f>
        <v>39460</v>
      </c>
      <c r="C80" s="70">
        <f t="shared" ref="C80:E80" si="27">SUM(C76:C79)</f>
        <v>20157.740954939309</v>
      </c>
      <c r="D80" s="71">
        <f t="shared" si="27"/>
        <v>19302.259045060691</v>
      </c>
      <c r="E80" s="22">
        <f t="shared" si="27"/>
        <v>77630</v>
      </c>
      <c r="F80" s="70">
        <f t="shared" ref="F80:J80" si="28">SUM(F76:F79)</f>
        <v>37838.967856342329</v>
      </c>
      <c r="G80" s="21">
        <f t="shared" si="28"/>
        <v>39791.032143657671</v>
      </c>
      <c r="H80" s="20">
        <f t="shared" si="28"/>
        <v>117090</v>
      </c>
      <c r="I80" s="70">
        <f t="shared" si="28"/>
        <v>57996.708811281642</v>
      </c>
      <c r="J80" s="21">
        <f t="shared" si="28"/>
        <v>59093.291188718358</v>
      </c>
    </row>
    <row r="81" spans="1:10" x14ac:dyDescent="0.25">
      <c r="A81" s="31" t="s">
        <v>12</v>
      </c>
      <c r="B81" s="14">
        <v>4302</v>
      </c>
      <c r="C81" s="40">
        <f>B81*B60</f>
        <v>2190.6670146137785</v>
      </c>
      <c r="D81" s="42">
        <f>B81*C60</f>
        <v>2111.332985386221</v>
      </c>
      <c r="E81" s="14">
        <v>7956</v>
      </c>
      <c r="F81" s="40">
        <f>E81*D60</f>
        <v>4023.4678858491261</v>
      </c>
      <c r="G81" s="13">
        <f>E81*E60</f>
        <v>3932.5321141508739</v>
      </c>
      <c r="H81" s="12">
        <f>B81+E81</f>
        <v>12258</v>
      </c>
      <c r="I81" s="40">
        <f>C81+F81</f>
        <v>6214.1349004629046</v>
      </c>
      <c r="J81" s="13">
        <f>D81+G81</f>
        <v>6043.8650995370954</v>
      </c>
    </row>
    <row r="82" spans="1:10" x14ac:dyDescent="0.25">
      <c r="A82" s="32" t="s">
        <v>13</v>
      </c>
      <c r="B82" s="6">
        <v>8250</v>
      </c>
      <c r="C82" s="1">
        <f>B82*B61</f>
        <v>4312.8742514970063</v>
      </c>
      <c r="D82" s="43">
        <f>B82*C61</f>
        <v>3937.1257485029937</v>
      </c>
      <c r="E82" s="6">
        <v>16452</v>
      </c>
      <c r="F82" s="1">
        <f>E82*D61</f>
        <v>8188.4115379123232</v>
      </c>
      <c r="G82" s="3">
        <f>E82*E61</f>
        <v>8263.5884620876768</v>
      </c>
      <c r="H82" s="5">
        <f t="shared" ref="H82:J84" si="29">B82+E82</f>
        <v>24702</v>
      </c>
      <c r="I82" s="1">
        <f t="shared" si="29"/>
        <v>12501.285789409329</v>
      </c>
      <c r="J82" s="3">
        <f t="shared" si="29"/>
        <v>12200.714210590671</v>
      </c>
    </row>
    <row r="83" spans="1:10" x14ac:dyDescent="0.25">
      <c r="A83" s="32" t="s">
        <v>14</v>
      </c>
      <c r="B83" s="6">
        <v>5584</v>
      </c>
      <c r="C83" s="1">
        <f>B83*B62</f>
        <v>2870.5741088180112</v>
      </c>
      <c r="D83" s="43">
        <f>B83*C62</f>
        <v>2713.4258911819888</v>
      </c>
      <c r="E83" s="6">
        <v>11164</v>
      </c>
      <c r="F83" s="1">
        <f>E83*D62</f>
        <v>5503.9321146089778</v>
      </c>
      <c r="G83" s="3">
        <f>E83*E62</f>
        <v>5660.0678853910213</v>
      </c>
      <c r="H83" s="5">
        <f t="shared" si="29"/>
        <v>16748</v>
      </c>
      <c r="I83" s="1">
        <f t="shared" si="29"/>
        <v>8374.5062234269899</v>
      </c>
      <c r="J83" s="3">
        <f t="shared" si="29"/>
        <v>8373.4937765730101</v>
      </c>
    </row>
    <row r="84" spans="1:10" x14ac:dyDescent="0.25">
      <c r="A84" s="32" t="s">
        <v>15</v>
      </c>
      <c r="B84" s="6">
        <v>6416</v>
      </c>
      <c r="C84" s="1">
        <f>B84*B63</f>
        <v>3287.3392440503967</v>
      </c>
      <c r="D84" s="43">
        <f>B84*C63</f>
        <v>3128.6607559496033</v>
      </c>
      <c r="E84" s="6">
        <v>12732</v>
      </c>
      <c r="F84" s="1">
        <f>E84*D63</f>
        <v>6392.5700133009223</v>
      </c>
      <c r="G84" s="3">
        <f>E84*E63</f>
        <v>6339.4299866990787</v>
      </c>
      <c r="H84" s="5">
        <f t="shared" si="29"/>
        <v>19148</v>
      </c>
      <c r="I84" s="1">
        <f t="shared" si="29"/>
        <v>9679.909257351319</v>
      </c>
      <c r="J84" s="3">
        <f t="shared" si="29"/>
        <v>9468.090742648681</v>
      </c>
    </row>
    <row r="85" spans="1:10" ht="15.75" thickBot="1" x14ac:dyDescent="0.3">
      <c r="A85" s="35" t="s">
        <v>16</v>
      </c>
      <c r="B85" s="30">
        <f t="shared" ref="B85:D85" si="30">SUM(B81:B84)</f>
        <v>24552</v>
      </c>
      <c r="C85" s="63">
        <f t="shared" si="30"/>
        <v>12661.454618979191</v>
      </c>
      <c r="D85" s="65">
        <f t="shared" si="30"/>
        <v>11890.545381020806</v>
      </c>
      <c r="E85" s="30">
        <f t="shared" ref="E85" si="31">SUM(E81:E84)</f>
        <v>48304</v>
      </c>
      <c r="F85" s="63">
        <f t="shared" ref="F85:J85" si="32">SUM(F81:F84)</f>
        <v>24108.381551671351</v>
      </c>
      <c r="G85" s="29">
        <f t="shared" si="32"/>
        <v>24195.618448328649</v>
      </c>
      <c r="H85" s="28">
        <f t="shared" si="32"/>
        <v>72856</v>
      </c>
      <c r="I85" s="63">
        <f t="shared" si="32"/>
        <v>36769.836170650538</v>
      </c>
      <c r="J85" s="29">
        <f t="shared" si="32"/>
        <v>36086.163829349462</v>
      </c>
    </row>
    <row r="86" spans="1:10" ht="15.75" thickBot="1" x14ac:dyDescent="0.3">
      <c r="A86" s="36" t="s">
        <v>17</v>
      </c>
      <c r="B86" s="24">
        <f t="shared" ref="B86" si="33">B75+B80+B85</f>
        <v>87688</v>
      </c>
      <c r="C86" s="59">
        <f t="shared" ref="C86:E86" si="34">C75+C80+C85</f>
        <v>45046.68833736235</v>
      </c>
      <c r="D86" s="25">
        <f t="shared" si="34"/>
        <v>42641.311662637643</v>
      </c>
      <c r="E86" s="25">
        <f t="shared" si="34"/>
        <v>172512</v>
      </c>
      <c r="F86" s="24">
        <f t="shared" ref="F86:J86" si="35">F75+F80+F85</f>
        <v>85042.473453251121</v>
      </c>
      <c r="G86" s="25">
        <f t="shared" si="35"/>
        <v>87469.526546748879</v>
      </c>
      <c r="H86" s="23">
        <f t="shared" si="35"/>
        <v>260200</v>
      </c>
      <c r="I86" s="26">
        <f t="shared" si="35"/>
        <v>130089.16179061346</v>
      </c>
      <c r="J86" s="25">
        <f t="shared" si="35"/>
        <v>130110.83820938652</v>
      </c>
    </row>
    <row r="89" spans="1:10" s="2" customFormat="1" x14ac:dyDescent="0.25">
      <c r="A89" s="89" t="s">
        <v>43</v>
      </c>
      <c r="B89" s="89"/>
      <c r="C89" s="89"/>
      <c r="D89" s="89"/>
      <c r="E89" s="89"/>
      <c r="F89" s="89"/>
      <c r="G89" s="89"/>
      <c r="H89" s="89"/>
      <c r="I89" s="89"/>
      <c r="J89" s="89"/>
    </row>
    <row r="90" spans="1:10" ht="8.25" customHeight="1" thickBot="1" x14ac:dyDescent="0.3"/>
    <row r="91" spans="1:10" ht="45" customHeight="1" x14ac:dyDescent="0.25">
      <c r="A91" s="90" t="s">
        <v>0</v>
      </c>
      <c r="B91" s="91" t="s">
        <v>33</v>
      </c>
      <c r="C91" s="92"/>
      <c r="D91" s="92"/>
      <c r="E91" s="91" t="s">
        <v>34</v>
      </c>
      <c r="F91" s="92"/>
      <c r="G91" s="93"/>
      <c r="H91" s="92" t="s">
        <v>36</v>
      </c>
      <c r="I91" s="92"/>
      <c r="J91" s="93"/>
    </row>
    <row r="92" spans="1:10" ht="15.75" thickBot="1" x14ac:dyDescent="0.3">
      <c r="A92" s="82"/>
      <c r="B92" s="60" t="s">
        <v>1</v>
      </c>
      <c r="C92" s="61" t="s">
        <v>26</v>
      </c>
      <c r="D92" s="64" t="s">
        <v>27</v>
      </c>
      <c r="E92" s="60" t="s">
        <v>1</v>
      </c>
      <c r="F92" s="61" t="s">
        <v>26</v>
      </c>
      <c r="G92" s="62" t="s">
        <v>27</v>
      </c>
      <c r="H92" s="66" t="s">
        <v>1</v>
      </c>
      <c r="I92" s="61" t="s">
        <v>26</v>
      </c>
      <c r="J92" s="62" t="s">
        <v>27</v>
      </c>
    </row>
    <row r="93" spans="1:10" x14ac:dyDescent="0.25">
      <c r="A93" s="31" t="s">
        <v>2</v>
      </c>
      <c r="B93" s="14">
        <f t="shared" ref="B93:G96" si="36">B71/2</f>
        <v>4217</v>
      </c>
      <c r="C93" s="40">
        <f t="shared" si="36"/>
        <v>2184.0696617869762</v>
      </c>
      <c r="D93" s="13">
        <f t="shared" si="36"/>
        <v>2032.9303382130238</v>
      </c>
      <c r="E93" s="12">
        <f t="shared" si="36"/>
        <v>7807</v>
      </c>
      <c r="F93" s="40">
        <f t="shared" si="36"/>
        <v>3846.7110685957987</v>
      </c>
      <c r="G93" s="13">
        <f t="shared" si="36"/>
        <v>3960.2889314042009</v>
      </c>
      <c r="H93" s="12">
        <f>B93+E93</f>
        <v>12024</v>
      </c>
      <c r="I93" s="40">
        <f>C93+F93</f>
        <v>6030.7807303827749</v>
      </c>
      <c r="J93" s="13">
        <f>D93+G93</f>
        <v>5993.2192696172242</v>
      </c>
    </row>
    <row r="94" spans="1:10" x14ac:dyDescent="0.25">
      <c r="A94" s="32" t="s">
        <v>3</v>
      </c>
      <c r="B94" s="6">
        <f t="shared" si="36"/>
        <v>2000</v>
      </c>
      <c r="C94" s="1">
        <f t="shared" si="36"/>
        <v>1037.0633090973579</v>
      </c>
      <c r="D94" s="3">
        <f t="shared" si="36"/>
        <v>962.93669090264234</v>
      </c>
      <c r="E94" s="5">
        <f t="shared" si="36"/>
        <v>3698</v>
      </c>
      <c r="F94" s="1">
        <f t="shared" si="36"/>
        <v>1836.0546604808098</v>
      </c>
      <c r="G94" s="3">
        <f t="shared" si="36"/>
        <v>1861.9453395191902</v>
      </c>
      <c r="H94" s="5">
        <f t="shared" ref="H94:H96" si="37">B94+E94</f>
        <v>5698</v>
      </c>
      <c r="I94" s="1">
        <f t="shared" ref="I94:I96" si="38">C94+F94</f>
        <v>2873.1179695781675</v>
      </c>
      <c r="J94" s="3">
        <f t="shared" ref="J94:J96" si="39">D94+G94</f>
        <v>2824.8820304218325</v>
      </c>
    </row>
    <row r="95" spans="1:10" x14ac:dyDescent="0.25">
      <c r="A95" s="32" t="s">
        <v>4</v>
      </c>
      <c r="B95" s="6">
        <f t="shared" si="36"/>
        <v>2842</v>
      </c>
      <c r="C95" s="1">
        <f t="shared" si="36"/>
        <v>1466.2208910520405</v>
      </c>
      <c r="D95" s="3">
        <f t="shared" si="36"/>
        <v>1375.7791089479595</v>
      </c>
      <c r="E95" s="5">
        <f t="shared" si="36"/>
        <v>5854</v>
      </c>
      <c r="F95" s="1">
        <f t="shared" si="36"/>
        <v>2888.431368364897</v>
      </c>
      <c r="G95" s="3">
        <f t="shared" si="36"/>
        <v>2965.5686316351025</v>
      </c>
      <c r="H95" s="5">
        <f t="shared" si="37"/>
        <v>8696</v>
      </c>
      <c r="I95" s="1">
        <f t="shared" si="38"/>
        <v>4354.6522594169373</v>
      </c>
      <c r="J95" s="3">
        <f t="shared" si="39"/>
        <v>4341.3477405830617</v>
      </c>
    </row>
    <row r="96" spans="1:10" x14ac:dyDescent="0.25">
      <c r="A96" s="32" t="s">
        <v>5</v>
      </c>
      <c r="B96" s="6">
        <f t="shared" si="36"/>
        <v>2779</v>
      </c>
      <c r="C96" s="1">
        <f t="shared" si="36"/>
        <v>1426.3925197855503</v>
      </c>
      <c r="D96" s="3">
        <f t="shared" si="36"/>
        <v>1352.6074802144499</v>
      </c>
      <c r="E96" s="5">
        <f t="shared" si="36"/>
        <v>5930</v>
      </c>
      <c r="F96" s="1">
        <f t="shared" si="36"/>
        <v>2976.3649251772117</v>
      </c>
      <c r="G96" s="3">
        <f t="shared" si="36"/>
        <v>2953.6350748227883</v>
      </c>
      <c r="H96" s="5">
        <f t="shared" si="37"/>
        <v>8709</v>
      </c>
      <c r="I96" s="1">
        <f t="shared" si="38"/>
        <v>4402.7574449627618</v>
      </c>
      <c r="J96" s="3">
        <f t="shared" si="39"/>
        <v>4306.2425550372382</v>
      </c>
    </row>
    <row r="97" spans="1:10" ht="15.75" thickBot="1" x14ac:dyDescent="0.3">
      <c r="A97" s="33" t="s">
        <v>6</v>
      </c>
      <c r="B97" s="18">
        <f t="shared" ref="B97:J97" si="40">SUM(B93:B96)</f>
        <v>11838</v>
      </c>
      <c r="C97" s="68">
        <f t="shared" si="40"/>
        <v>6113.746381721925</v>
      </c>
      <c r="D97" s="17">
        <f t="shared" si="40"/>
        <v>5724.253618278075</v>
      </c>
      <c r="E97" s="16">
        <f t="shared" si="40"/>
        <v>23289</v>
      </c>
      <c r="F97" s="68">
        <f t="shared" si="40"/>
        <v>11547.562022618717</v>
      </c>
      <c r="G97" s="17">
        <f t="shared" si="40"/>
        <v>11741.437977381282</v>
      </c>
      <c r="H97" s="16">
        <f t="shared" si="40"/>
        <v>35127</v>
      </c>
      <c r="I97" s="68">
        <f t="shared" si="40"/>
        <v>17661.308404340642</v>
      </c>
      <c r="J97" s="17">
        <f t="shared" si="40"/>
        <v>17465.691595659355</v>
      </c>
    </row>
    <row r="98" spans="1:10" x14ac:dyDescent="0.25">
      <c r="A98" s="31" t="s">
        <v>7</v>
      </c>
      <c r="B98" s="14">
        <f t="shared" ref="B98:G101" si="41">B76/2</f>
        <v>6359</v>
      </c>
      <c r="C98" s="40">
        <f t="shared" si="41"/>
        <v>3235.0537338439444</v>
      </c>
      <c r="D98" s="13">
        <f t="shared" si="41"/>
        <v>3123.9462661560556</v>
      </c>
      <c r="E98" s="12">
        <f t="shared" si="41"/>
        <v>12028</v>
      </c>
      <c r="F98" s="40">
        <f t="shared" si="41"/>
        <v>5911.7082020914704</v>
      </c>
      <c r="G98" s="13">
        <f t="shared" si="41"/>
        <v>6116.2917979085296</v>
      </c>
      <c r="H98" s="12">
        <f>B98+E98</f>
        <v>18387</v>
      </c>
      <c r="I98" s="40">
        <f>C98+F98</f>
        <v>9146.7619359354139</v>
      </c>
      <c r="J98" s="13">
        <f>D98+G98</f>
        <v>9240.2380640645861</v>
      </c>
    </row>
    <row r="99" spans="1:10" x14ac:dyDescent="0.25">
      <c r="A99" s="32" t="s">
        <v>8</v>
      </c>
      <c r="B99" s="6">
        <f t="shared" si="41"/>
        <v>2610</v>
      </c>
      <c r="C99" s="1">
        <f t="shared" si="41"/>
        <v>1329.737532808399</v>
      </c>
      <c r="D99" s="3">
        <f t="shared" si="41"/>
        <v>1280.262467191601</v>
      </c>
      <c r="E99" s="5">
        <f t="shared" si="41"/>
        <v>4752</v>
      </c>
      <c r="F99" s="1">
        <f t="shared" si="41"/>
        <v>2343.2793430195829</v>
      </c>
      <c r="G99" s="3">
        <f t="shared" si="41"/>
        <v>2408.7206569804171</v>
      </c>
      <c r="H99" s="5">
        <f t="shared" ref="H99:H101" si="42">B99+E99</f>
        <v>7362</v>
      </c>
      <c r="I99" s="1">
        <f t="shared" ref="I99:I101" si="43">C99+F99</f>
        <v>3673.0168758279819</v>
      </c>
      <c r="J99" s="3">
        <f t="shared" ref="J99:J101" si="44">D99+G99</f>
        <v>3688.9831241720181</v>
      </c>
    </row>
    <row r="100" spans="1:10" x14ac:dyDescent="0.25">
      <c r="A100" s="32" t="s">
        <v>9</v>
      </c>
      <c r="B100" s="6">
        <f t="shared" si="41"/>
        <v>6035</v>
      </c>
      <c r="C100" s="1">
        <f t="shared" si="41"/>
        <v>3121.7748139740193</v>
      </c>
      <c r="D100" s="3">
        <f t="shared" si="41"/>
        <v>2913.2251860259807</v>
      </c>
      <c r="E100" s="5">
        <f t="shared" si="41"/>
        <v>11891</v>
      </c>
      <c r="F100" s="1">
        <f t="shared" si="41"/>
        <v>5951.8160410764876</v>
      </c>
      <c r="G100" s="3">
        <f t="shared" si="41"/>
        <v>5939.1839589235133</v>
      </c>
      <c r="H100" s="5">
        <f t="shared" si="42"/>
        <v>17926</v>
      </c>
      <c r="I100" s="1">
        <f t="shared" si="43"/>
        <v>9073.5908550505064</v>
      </c>
      <c r="J100" s="3">
        <f t="shared" si="44"/>
        <v>8852.4091449494936</v>
      </c>
    </row>
    <row r="101" spans="1:10" x14ac:dyDescent="0.25">
      <c r="A101" s="32" t="s">
        <v>10</v>
      </c>
      <c r="B101" s="6">
        <f t="shared" si="41"/>
        <v>4726</v>
      </c>
      <c r="C101" s="1">
        <f t="shared" si="41"/>
        <v>2392.3043968432917</v>
      </c>
      <c r="D101" s="3">
        <f t="shared" si="41"/>
        <v>2333.6956031567079</v>
      </c>
      <c r="E101" s="5">
        <f t="shared" si="41"/>
        <v>10144</v>
      </c>
      <c r="F101" s="1">
        <f t="shared" si="41"/>
        <v>4712.680341983626</v>
      </c>
      <c r="G101" s="3">
        <f t="shared" si="41"/>
        <v>5431.319658016374</v>
      </c>
      <c r="H101" s="5">
        <f t="shared" si="42"/>
        <v>14870</v>
      </c>
      <c r="I101" s="1">
        <f t="shared" si="43"/>
        <v>7104.9847388269172</v>
      </c>
      <c r="J101" s="3">
        <f t="shared" si="44"/>
        <v>7765.0152611730819</v>
      </c>
    </row>
    <row r="102" spans="1:10" ht="15.75" thickBot="1" x14ac:dyDescent="0.3">
      <c r="A102" s="34" t="s">
        <v>11</v>
      </c>
      <c r="B102" s="22">
        <f t="shared" ref="B102:J102" si="45">SUM(B98:B101)</f>
        <v>19730</v>
      </c>
      <c r="C102" s="70">
        <f t="shared" si="45"/>
        <v>10078.870477469654</v>
      </c>
      <c r="D102" s="21">
        <f t="shared" si="45"/>
        <v>9651.1295225303456</v>
      </c>
      <c r="E102" s="20">
        <f t="shared" si="45"/>
        <v>38815</v>
      </c>
      <c r="F102" s="70">
        <f t="shared" si="45"/>
        <v>18919.483928171165</v>
      </c>
      <c r="G102" s="21">
        <f t="shared" si="45"/>
        <v>19895.516071828835</v>
      </c>
      <c r="H102" s="20">
        <f t="shared" si="45"/>
        <v>58545</v>
      </c>
      <c r="I102" s="70">
        <f t="shared" si="45"/>
        <v>28998.354405640821</v>
      </c>
      <c r="J102" s="21">
        <f t="shared" si="45"/>
        <v>29546.645594359179</v>
      </c>
    </row>
    <row r="103" spans="1:10" x14ac:dyDescent="0.25">
      <c r="A103" s="67" t="s">
        <v>12</v>
      </c>
      <c r="B103" s="56">
        <f t="shared" ref="B103:G106" si="46">B81/2</f>
        <v>2151</v>
      </c>
      <c r="C103" s="4">
        <f t="shared" si="46"/>
        <v>1095.3335073068893</v>
      </c>
      <c r="D103" s="58">
        <f t="shared" si="46"/>
        <v>1055.6664926931105</v>
      </c>
      <c r="E103" s="57">
        <f t="shared" si="46"/>
        <v>3978</v>
      </c>
      <c r="F103" s="4">
        <f t="shared" si="46"/>
        <v>2011.7339429245631</v>
      </c>
      <c r="G103" s="58">
        <f t="shared" si="46"/>
        <v>1966.2660570754369</v>
      </c>
      <c r="H103" s="12">
        <f>B103+E103</f>
        <v>6129</v>
      </c>
      <c r="I103" s="40">
        <f>C103+F103</f>
        <v>3107.0674502314523</v>
      </c>
      <c r="J103" s="13">
        <f>D103+G103</f>
        <v>3021.9325497685477</v>
      </c>
    </row>
    <row r="104" spans="1:10" x14ac:dyDescent="0.25">
      <c r="A104" s="32" t="s">
        <v>13</v>
      </c>
      <c r="B104" s="6">
        <f t="shared" si="46"/>
        <v>4125</v>
      </c>
      <c r="C104" s="1">
        <f t="shared" si="46"/>
        <v>2156.4371257485031</v>
      </c>
      <c r="D104" s="3">
        <f t="shared" si="46"/>
        <v>1968.5628742514969</v>
      </c>
      <c r="E104" s="5">
        <f t="shared" si="46"/>
        <v>8226</v>
      </c>
      <c r="F104" s="1">
        <f t="shared" si="46"/>
        <v>4094.2057689561616</v>
      </c>
      <c r="G104" s="3">
        <f t="shared" si="46"/>
        <v>4131.7942310438384</v>
      </c>
      <c r="H104" s="5">
        <f t="shared" ref="H104:H106" si="47">B104+E104</f>
        <v>12351</v>
      </c>
      <c r="I104" s="1">
        <f t="shared" ref="I104:I106" si="48">C104+F104</f>
        <v>6250.6428947046643</v>
      </c>
      <c r="J104" s="3">
        <f t="shared" ref="J104:J106" si="49">D104+G104</f>
        <v>6100.3571052953357</v>
      </c>
    </row>
    <row r="105" spans="1:10" x14ac:dyDescent="0.25">
      <c r="A105" s="32" t="s">
        <v>14</v>
      </c>
      <c r="B105" s="6">
        <f t="shared" si="46"/>
        <v>2792</v>
      </c>
      <c r="C105" s="1">
        <f t="shared" si="46"/>
        <v>1435.2870544090056</v>
      </c>
      <c r="D105" s="3">
        <f t="shared" si="46"/>
        <v>1356.7129455909944</v>
      </c>
      <c r="E105" s="5">
        <f t="shared" si="46"/>
        <v>5582</v>
      </c>
      <c r="F105" s="1">
        <f t="shared" si="46"/>
        <v>2751.9660573044889</v>
      </c>
      <c r="G105" s="3">
        <f t="shared" si="46"/>
        <v>2830.0339426955106</v>
      </c>
      <c r="H105" s="5">
        <f t="shared" si="47"/>
        <v>8374</v>
      </c>
      <c r="I105" s="1">
        <f t="shared" si="48"/>
        <v>4187.2531117134949</v>
      </c>
      <c r="J105" s="3">
        <f t="shared" si="49"/>
        <v>4186.7468882865051</v>
      </c>
    </row>
    <row r="106" spans="1:10" x14ac:dyDescent="0.25">
      <c r="A106" s="32" t="s">
        <v>15</v>
      </c>
      <c r="B106" s="6">
        <f t="shared" si="46"/>
        <v>3208</v>
      </c>
      <c r="C106" s="1">
        <f t="shared" si="46"/>
        <v>1643.6696220251984</v>
      </c>
      <c r="D106" s="3">
        <f t="shared" si="46"/>
        <v>1564.3303779748016</v>
      </c>
      <c r="E106" s="5">
        <f t="shared" si="46"/>
        <v>6366</v>
      </c>
      <c r="F106" s="1">
        <f t="shared" si="46"/>
        <v>3196.2850066504611</v>
      </c>
      <c r="G106" s="3">
        <f t="shared" si="46"/>
        <v>3169.7149933495393</v>
      </c>
      <c r="H106" s="5">
        <f t="shared" si="47"/>
        <v>9574</v>
      </c>
      <c r="I106" s="1">
        <f t="shared" si="48"/>
        <v>4839.9546286756595</v>
      </c>
      <c r="J106" s="3">
        <f t="shared" si="49"/>
        <v>4734.0453713243405</v>
      </c>
    </row>
    <row r="107" spans="1:10" ht="15.75" thickBot="1" x14ac:dyDescent="0.3">
      <c r="A107" s="35" t="s">
        <v>16</v>
      </c>
      <c r="B107" s="30">
        <f t="shared" ref="B107:J107" si="50">SUM(B103:B106)</f>
        <v>12276</v>
      </c>
      <c r="C107" s="63">
        <f t="shared" si="50"/>
        <v>6330.7273094895954</v>
      </c>
      <c r="D107" s="29">
        <f t="shared" si="50"/>
        <v>5945.2726905104028</v>
      </c>
      <c r="E107" s="28">
        <f t="shared" si="50"/>
        <v>24152</v>
      </c>
      <c r="F107" s="63">
        <f t="shared" si="50"/>
        <v>12054.190775835676</v>
      </c>
      <c r="G107" s="29">
        <f t="shared" si="50"/>
        <v>12097.809224164324</v>
      </c>
      <c r="H107" s="28">
        <f t="shared" si="50"/>
        <v>36428</v>
      </c>
      <c r="I107" s="63">
        <f t="shared" si="50"/>
        <v>18384.918085325269</v>
      </c>
      <c r="J107" s="29">
        <f t="shared" si="50"/>
        <v>18043.081914674731</v>
      </c>
    </row>
    <row r="108" spans="1:10" ht="15.75" thickBot="1" x14ac:dyDescent="0.3">
      <c r="A108" s="36" t="s">
        <v>17</v>
      </c>
      <c r="B108" s="24">
        <f t="shared" ref="B108:J108" si="51">B97+B102+B107</f>
        <v>43844</v>
      </c>
      <c r="C108" s="59">
        <f t="shared" si="51"/>
        <v>22523.344168681175</v>
      </c>
      <c r="D108" s="25">
        <f t="shared" si="51"/>
        <v>21320.655831318822</v>
      </c>
      <c r="E108" s="25">
        <f t="shared" si="51"/>
        <v>86256</v>
      </c>
      <c r="F108" s="24">
        <f t="shared" si="51"/>
        <v>42521.236726625561</v>
      </c>
      <c r="G108" s="25">
        <f t="shared" si="51"/>
        <v>43734.763273374439</v>
      </c>
      <c r="H108" s="23">
        <f t="shared" si="51"/>
        <v>130100</v>
      </c>
      <c r="I108" s="26">
        <f t="shared" si="51"/>
        <v>65044.580895306732</v>
      </c>
      <c r="J108" s="25">
        <f t="shared" si="51"/>
        <v>65055.419104693261</v>
      </c>
    </row>
  </sheetData>
  <mergeCells count="24">
    <mergeCell ref="A65:J65"/>
    <mergeCell ref="A89:J89"/>
    <mergeCell ref="A67:J67"/>
    <mergeCell ref="A91:A92"/>
    <mergeCell ref="B91:D91"/>
    <mergeCell ref="E91:G91"/>
    <mergeCell ref="H91:J91"/>
    <mergeCell ref="A69:A70"/>
    <mergeCell ref="B69:D69"/>
    <mergeCell ref="E69:G69"/>
    <mergeCell ref="H69:J69"/>
    <mergeCell ref="A2:J2"/>
    <mergeCell ref="A28:A29"/>
    <mergeCell ref="B28:D28"/>
    <mergeCell ref="E28:G28"/>
    <mergeCell ref="H28:J28"/>
    <mergeCell ref="A6:A7"/>
    <mergeCell ref="B6:D6"/>
    <mergeCell ref="A4:J4"/>
    <mergeCell ref="A47:I47"/>
    <mergeCell ref="B50:C50"/>
    <mergeCell ref="D50:E50"/>
    <mergeCell ref="A50:A51"/>
    <mergeCell ref="A26:J26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cp:lastPrinted>2016-07-18T07:16:31Z</cp:lastPrinted>
  <dcterms:created xsi:type="dcterms:W3CDTF">2016-07-08T07:42:52Z</dcterms:created>
  <dcterms:modified xsi:type="dcterms:W3CDTF">2016-07-18T08:57:59Z</dcterms:modified>
</cp:coreProperties>
</file>