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RM\2014-2020\Sprawozdawczość\sprawozdania roczne\za 2020\na KM\przyjęte przez KM\"/>
    </mc:Choice>
  </mc:AlternateContent>
  <bookViews>
    <workbookView xWindow="0" yWindow="0" windowWidth="19200" windowHeight="10995" tabRatio="816"/>
  </bookViews>
  <sheets>
    <sheet name="Tabela 1" sheetId="29" r:id="rId1"/>
    <sheet name="Tabela 2A " sheetId="30" r:id="rId2"/>
    <sheet name="Tabela 2B " sheetId="19" r:id="rId3"/>
    <sheet name="Tabela 2C " sheetId="31" r:id="rId4"/>
    <sheet name="Tabela 3A " sheetId="32" r:id="rId5"/>
    <sheet name="Tabela 3B" sheetId="26" r:id="rId6"/>
    <sheet name="Tabela 4A" sheetId="33" r:id="rId7"/>
    <sheet name="Tabela 4B " sheetId="34" r:id="rId8"/>
    <sheet name="Tabela 5" sheetId="35" r:id="rId9"/>
    <sheet name="Tabela 6 " sheetId="27" r:id="rId10"/>
    <sheet name="Tabela 7 " sheetId="28" r:id="rId11"/>
    <sheet name="Tabela 8" sheetId="25" r:id="rId12"/>
    <sheet name="Tabela 9" sheetId="12" r:id="rId13"/>
    <sheet name="Tabela 10" sheetId="13" r:id="rId14"/>
    <sheet name="Tabela 11" sheetId="14" r:id="rId15"/>
    <sheet name="Tabela 12" sheetId="15" r:id="rId16"/>
    <sheet name="Tabela 13" sheetId="16" r:id="rId17"/>
  </sheets>
  <definedNames>
    <definedName name="_xlnm._FilterDatabase" localSheetId="10" hidden="1">'Tabela 7 '!$A$4:$O$372</definedName>
    <definedName name="_xlnm.Print_Area" localSheetId="1">'Tabela 2A '!$A$1:$AH$188</definedName>
    <definedName name="_xlnm.Print_Area" localSheetId="2">'Tabela 2B '!$A$1:$AF$22</definedName>
    <definedName name="_xlnm.Print_Area" localSheetId="3">'Tabela 2C '!$A$1:$BE$122</definedName>
    <definedName name="_xlnm.Print_Area" localSheetId="4">'Tabela 3A '!$A$1:$AN$285</definedName>
    <definedName name="_xlnm.Print_Area" localSheetId="5">'Tabela 3B'!$A$1:$B$8</definedName>
    <definedName name="_xlnm.Print_Area" localSheetId="6">'Tabela 4A'!$A$1:$AF$311</definedName>
    <definedName name="_xlnm.Print_Area" localSheetId="7">'Tabela 4B '!$A$1:$AQ$138</definedName>
    <definedName name="_xlnm.Print_Area" localSheetId="8">'Tabela 5'!$A$1:$BV$42</definedName>
    <definedName name="_xlnm.Print_Area" localSheetId="9">'Tabela 6 '!$A$1:$N$19</definedName>
    <definedName name="_xlnm.Print_Titles" localSheetId="8">'Tabela 5'!$3:$6</definedName>
    <definedName name="_xlnm.Print_Titles" localSheetId="10">'Tabela 7 '!$2:$4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9" i="33" l="1"/>
  <c r="S19" i="33"/>
  <c r="T18" i="33"/>
  <c r="S18" i="33"/>
  <c r="Z123" i="34" l="1"/>
  <c r="Z122" i="34"/>
  <c r="Z121" i="34"/>
  <c r="Z97" i="34"/>
  <c r="Z96" i="34"/>
  <c r="Z95" i="34"/>
  <c r="AO123" i="34"/>
  <c r="AO122" i="34"/>
  <c r="AO121" i="34"/>
  <c r="AO97" i="34"/>
  <c r="AO96" i="34"/>
  <c r="AO95" i="34"/>
  <c r="Z39" i="34" l="1"/>
  <c r="Z40" i="34"/>
  <c r="Z41" i="34"/>
  <c r="Z38" i="34"/>
  <c r="AN122" i="31"/>
  <c r="AH122" i="31"/>
  <c r="AN121" i="31"/>
  <c r="AN119" i="31"/>
  <c r="AK110" i="31"/>
  <c r="AE110" i="31"/>
  <c r="AK109" i="31"/>
  <c r="AK108" i="31"/>
  <c r="AK107" i="31"/>
  <c r="AE107" i="31"/>
  <c r="AK98" i="31"/>
  <c r="AK97" i="31"/>
  <c r="AK96" i="31"/>
  <c r="AK95" i="31"/>
  <c r="AK94" i="31"/>
  <c r="AK86" i="31"/>
  <c r="AK85" i="31"/>
  <c r="AK84" i="31"/>
  <c r="AK83" i="31"/>
  <c r="AE71" i="31"/>
  <c r="AE63" i="31"/>
  <c r="AE62" i="31"/>
  <c r="AE54" i="31"/>
  <c r="AE53" i="31"/>
  <c r="AE52" i="31"/>
  <c r="BC45" i="31"/>
  <c r="AK45" i="31"/>
  <c r="AE45" i="31"/>
  <c r="AK44" i="31"/>
  <c r="AK37" i="31"/>
  <c r="AK36" i="31"/>
  <c r="AE36" i="31"/>
  <c r="AK35" i="31"/>
  <c r="AE35" i="31"/>
  <c r="AK26" i="31"/>
  <c r="AE26" i="31"/>
  <c r="BC17" i="31"/>
  <c r="AK17" i="31"/>
  <c r="AE17" i="31"/>
  <c r="BE9" i="31"/>
  <c r="BD9" i="31"/>
  <c r="BC9" i="31"/>
  <c r="AM9" i="31"/>
  <c r="AL9" i="31"/>
  <c r="AK9" i="31"/>
  <c r="AG9" i="31"/>
  <c r="AF9" i="31"/>
  <c r="AE9" i="31"/>
  <c r="AA9" i="31"/>
  <c r="Z9" i="31"/>
  <c r="Y9" i="31"/>
  <c r="BC12" i="35" l="1"/>
  <c r="BC40" i="35" l="1"/>
  <c r="AW40" i="35"/>
  <c r="BC39" i="35"/>
  <c r="AW39" i="35"/>
  <c r="BC38" i="35"/>
  <c r="AW38" i="35"/>
  <c r="BC37" i="35"/>
  <c r="AW37" i="35"/>
  <c r="BC36" i="35"/>
  <c r="AW36" i="35"/>
  <c r="BC35" i="35"/>
  <c r="AW35" i="35"/>
  <c r="BC34" i="35"/>
  <c r="AW34" i="35"/>
  <c r="BC33" i="35"/>
  <c r="AW33" i="35"/>
  <c r="BC32" i="35"/>
  <c r="AW32" i="35"/>
  <c r="BC31" i="35"/>
  <c r="AW31" i="35"/>
  <c r="BC30" i="35"/>
  <c r="AW30" i="35"/>
  <c r="BC29" i="35"/>
  <c r="AW29" i="35"/>
  <c r="AK29" i="35"/>
  <c r="BC28" i="35"/>
  <c r="AW28" i="35"/>
  <c r="BC27" i="35"/>
  <c r="AW27" i="35"/>
  <c r="BC26" i="35"/>
  <c r="AW26" i="35"/>
  <c r="BC25" i="35"/>
  <c r="AW25" i="35"/>
  <c r="BC24" i="35"/>
  <c r="AW24" i="35"/>
  <c r="BC23" i="35"/>
  <c r="BC22" i="35"/>
  <c r="AW22" i="35"/>
  <c r="BC21" i="35"/>
  <c r="AW21" i="35"/>
  <c r="BC20" i="35"/>
  <c r="AW20" i="35"/>
  <c r="AW19" i="35"/>
  <c r="AW18" i="35"/>
  <c r="AW17" i="35"/>
  <c r="BC16" i="35"/>
  <c r="AW16" i="35"/>
  <c r="BC15" i="35"/>
  <c r="AW15" i="35"/>
  <c r="BC14" i="35"/>
  <c r="AW14" i="35"/>
  <c r="BC13" i="35"/>
  <c r="AW13" i="35"/>
  <c r="AW12" i="35"/>
  <c r="BC11" i="35"/>
  <c r="AW11" i="35"/>
  <c r="BC10" i="35"/>
  <c r="AW10" i="35"/>
  <c r="BC9" i="35"/>
  <c r="AW9" i="35"/>
  <c r="BC8" i="35"/>
  <c r="BC7" i="35"/>
  <c r="Z138" i="34"/>
  <c r="Z137" i="34"/>
  <c r="Z136" i="34"/>
  <c r="Z135" i="34"/>
  <c r="Z134" i="34"/>
  <c r="Z133" i="34"/>
  <c r="Z132" i="34"/>
  <c r="Z131" i="34"/>
  <c r="Z130" i="34"/>
  <c r="AO120" i="34"/>
  <c r="Z120" i="34"/>
  <c r="AO119" i="34"/>
  <c r="Z119" i="34"/>
  <c r="AO118" i="34"/>
  <c r="Z118" i="34"/>
  <c r="AO117" i="34"/>
  <c r="Z117" i="34"/>
  <c r="AO116" i="34"/>
  <c r="Z116" i="34"/>
  <c r="AO115" i="34"/>
  <c r="Z115" i="34"/>
  <c r="AO108" i="34"/>
  <c r="Z108" i="34"/>
  <c r="AO107" i="34"/>
  <c r="Z107" i="34"/>
  <c r="AO106" i="34"/>
  <c r="Z106" i="34"/>
  <c r="AO105" i="34"/>
  <c r="Z105" i="34"/>
  <c r="AO104" i="34"/>
  <c r="Z104" i="34"/>
  <c r="AO94" i="34"/>
  <c r="Z94" i="34"/>
  <c r="AO93" i="34"/>
  <c r="Z93" i="34"/>
  <c r="AO92" i="34"/>
  <c r="Z92" i="34"/>
  <c r="AO91" i="34"/>
  <c r="Z91" i="34"/>
  <c r="AO90" i="34"/>
  <c r="Z90" i="34"/>
  <c r="AO89" i="34"/>
  <c r="Z89" i="34"/>
  <c r="AO88" i="34"/>
  <c r="Z88" i="34"/>
  <c r="AO87" i="34"/>
  <c r="Z87" i="34"/>
  <c r="AO80" i="34"/>
  <c r="AO79" i="34"/>
  <c r="AO72" i="34"/>
  <c r="AO71" i="34"/>
  <c r="AO70" i="34"/>
  <c r="AO69" i="34"/>
  <c r="AO68" i="34"/>
  <c r="AO67" i="34"/>
  <c r="AO66" i="34"/>
  <c r="AO65" i="34"/>
  <c r="AO64" i="34"/>
  <c r="AO63" i="34"/>
  <c r="AO56" i="34"/>
  <c r="AO49" i="34"/>
  <c r="Z49" i="34"/>
  <c r="AO48" i="34"/>
  <c r="Z48" i="34"/>
  <c r="AO41" i="34"/>
  <c r="AO40" i="34"/>
  <c r="AO39" i="34"/>
  <c r="AO38" i="34"/>
  <c r="AO31" i="34"/>
  <c r="Z31" i="34"/>
  <c r="AO30" i="34"/>
  <c r="Z30" i="34"/>
  <c r="AQ23" i="34"/>
  <c r="AP23" i="34"/>
  <c r="AO23" i="34"/>
  <c r="AB23" i="34"/>
  <c r="AA23" i="34"/>
  <c r="Z23" i="34"/>
  <c r="AQ22" i="34"/>
  <c r="AP22" i="34"/>
  <c r="AO22" i="34"/>
  <c r="AB22" i="34"/>
  <c r="AA22" i="34"/>
  <c r="Z22" i="34"/>
  <c r="AQ21" i="34"/>
  <c r="AP21" i="34"/>
  <c r="AO21" i="34"/>
  <c r="AB21" i="34"/>
  <c r="AA21" i="34"/>
  <c r="Z21" i="34"/>
  <c r="AQ20" i="34"/>
  <c r="AP20" i="34"/>
  <c r="AO20" i="34"/>
  <c r="AB20" i="34"/>
  <c r="AA20" i="34"/>
  <c r="Z20" i="34"/>
  <c r="AO13" i="34"/>
  <c r="AO12" i="34"/>
  <c r="AQ11" i="34"/>
  <c r="AP11" i="34"/>
  <c r="AO11" i="34"/>
  <c r="AB11" i="34"/>
  <c r="AA11" i="34"/>
  <c r="Z11" i="34"/>
  <c r="AQ10" i="34"/>
  <c r="AP10" i="34"/>
  <c r="AO10" i="34"/>
  <c r="AB10" i="34"/>
  <c r="AA10" i="34"/>
  <c r="Z10" i="34"/>
  <c r="AQ9" i="34"/>
  <c r="AP9" i="34"/>
  <c r="AO9" i="34"/>
  <c r="AB9" i="34"/>
  <c r="AA9" i="34"/>
  <c r="Z9" i="34"/>
  <c r="AQ8" i="34"/>
  <c r="AP8" i="34"/>
  <c r="AO8" i="34"/>
  <c r="AB8" i="34"/>
  <c r="AA8" i="34"/>
  <c r="Z8" i="34"/>
  <c r="AQ7" i="34"/>
  <c r="AP7" i="34"/>
  <c r="AO7" i="34"/>
  <c r="AB7" i="34"/>
  <c r="AA7" i="34"/>
  <c r="Z7" i="34"/>
  <c r="S309" i="33"/>
  <c r="AD304" i="33"/>
  <c r="T304" i="33"/>
  <c r="S304" i="33"/>
  <c r="T303" i="33"/>
  <c r="S303" i="33"/>
  <c r="T302" i="33"/>
  <c r="S302" i="33"/>
  <c r="T301" i="33"/>
  <c r="S301" i="33"/>
  <c r="T300" i="33"/>
  <c r="S300" i="33"/>
  <c r="T299" i="33"/>
  <c r="S299" i="33"/>
  <c r="T298" i="33"/>
  <c r="S298" i="33"/>
  <c r="T297" i="33"/>
  <c r="S297" i="33"/>
  <c r="T296" i="33"/>
  <c r="S296" i="33"/>
  <c r="T295" i="33"/>
  <c r="S295" i="33"/>
  <c r="T294" i="33"/>
  <c r="S294" i="33"/>
  <c r="T293" i="33"/>
  <c r="S293" i="33"/>
  <c r="T292" i="33"/>
  <c r="S292" i="33"/>
  <c r="T291" i="33"/>
  <c r="S291" i="33"/>
  <c r="T290" i="33"/>
  <c r="S290" i="33"/>
  <c r="T289" i="33"/>
  <c r="S289" i="33"/>
  <c r="S281" i="33"/>
  <c r="AD276" i="33"/>
  <c r="T276" i="33"/>
  <c r="S276" i="33"/>
  <c r="T275" i="33"/>
  <c r="S275" i="33"/>
  <c r="T274" i="33"/>
  <c r="S274" i="33"/>
  <c r="T273" i="33"/>
  <c r="S273" i="33"/>
  <c r="T272" i="33"/>
  <c r="S272" i="33"/>
  <c r="T271" i="33"/>
  <c r="S271" i="33"/>
  <c r="T270" i="33"/>
  <c r="S270" i="33"/>
  <c r="T269" i="33"/>
  <c r="S269" i="33"/>
  <c r="T268" i="33"/>
  <c r="S268" i="33"/>
  <c r="T267" i="33"/>
  <c r="S267" i="33"/>
  <c r="T266" i="33"/>
  <c r="S266" i="33"/>
  <c r="T265" i="33"/>
  <c r="S265" i="33"/>
  <c r="T264" i="33"/>
  <c r="S264" i="33"/>
  <c r="T263" i="33"/>
  <c r="S263" i="33"/>
  <c r="T262" i="33"/>
  <c r="S262" i="33"/>
  <c r="T261" i="33"/>
  <c r="S261" i="33"/>
  <c r="S253" i="33"/>
  <c r="AD248" i="33"/>
  <c r="T248" i="33"/>
  <c r="S248" i="33"/>
  <c r="T247" i="33"/>
  <c r="S247" i="33"/>
  <c r="T246" i="33"/>
  <c r="S246" i="33"/>
  <c r="T245" i="33"/>
  <c r="S245" i="33"/>
  <c r="T244" i="33"/>
  <c r="S244" i="33"/>
  <c r="T243" i="33"/>
  <c r="S243" i="33"/>
  <c r="T242" i="33"/>
  <c r="S242" i="33"/>
  <c r="T241" i="33"/>
  <c r="S241" i="33"/>
  <c r="T240" i="33"/>
  <c r="S240" i="33"/>
  <c r="T239" i="33"/>
  <c r="S239" i="33"/>
  <c r="T238" i="33"/>
  <c r="S238" i="33"/>
  <c r="T237" i="33"/>
  <c r="S237" i="33"/>
  <c r="T236" i="33"/>
  <c r="S236" i="33"/>
  <c r="T235" i="33"/>
  <c r="S235" i="33"/>
  <c r="T234" i="33"/>
  <c r="S234" i="33"/>
  <c r="T233" i="33"/>
  <c r="S233" i="33"/>
  <c r="AD161" i="33"/>
  <c r="AA141" i="33"/>
  <c r="S141" i="33"/>
  <c r="T136" i="33"/>
  <c r="S136" i="33"/>
  <c r="T135" i="33"/>
  <c r="S135" i="33"/>
  <c r="T134" i="33"/>
  <c r="S134" i="33"/>
  <c r="T133" i="33"/>
  <c r="S133" i="33"/>
  <c r="T132" i="33"/>
  <c r="S132" i="33"/>
  <c r="T131" i="33"/>
  <c r="S131" i="33"/>
  <c r="T130" i="33"/>
  <c r="S130" i="33"/>
  <c r="T129" i="33"/>
  <c r="S129" i="33"/>
  <c r="T128" i="33"/>
  <c r="S128" i="33"/>
  <c r="T127" i="33"/>
  <c r="S127" i="33"/>
  <c r="T126" i="33"/>
  <c r="S126" i="33"/>
  <c r="T125" i="33"/>
  <c r="S125" i="33"/>
  <c r="T124" i="33"/>
  <c r="S124" i="33"/>
  <c r="T123" i="33"/>
  <c r="S123" i="33"/>
  <c r="T122" i="33"/>
  <c r="S122" i="33"/>
  <c r="T121" i="33"/>
  <c r="S121" i="33"/>
  <c r="AA113" i="33"/>
  <c r="S113" i="33"/>
  <c r="T108" i="33"/>
  <c r="S108" i="33"/>
  <c r="T107" i="33"/>
  <c r="S107" i="33"/>
  <c r="T106" i="33"/>
  <c r="S106" i="33"/>
  <c r="T105" i="33"/>
  <c r="S105" i="33"/>
  <c r="T104" i="33"/>
  <c r="S104" i="33"/>
  <c r="T103" i="33"/>
  <c r="S103" i="33"/>
  <c r="T102" i="33"/>
  <c r="S102" i="33"/>
  <c r="T101" i="33"/>
  <c r="S101" i="33"/>
  <c r="T100" i="33"/>
  <c r="S100" i="33"/>
  <c r="T99" i="33"/>
  <c r="S99" i="33"/>
  <c r="T98" i="33"/>
  <c r="S98" i="33"/>
  <c r="AD97" i="33"/>
  <c r="T97" i="33"/>
  <c r="S97" i="33"/>
  <c r="T96" i="33"/>
  <c r="S96" i="33"/>
  <c r="T95" i="33"/>
  <c r="S95" i="33"/>
  <c r="T94" i="33"/>
  <c r="S94" i="33"/>
  <c r="T93" i="33"/>
  <c r="S93" i="33"/>
  <c r="AA85" i="33"/>
  <c r="S85" i="33"/>
  <c r="T80" i="33"/>
  <c r="S80" i="33"/>
  <c r="T79" i="33"/>
  <c r="S79" i="33"/>
  <c r="T78" i="33"/>
  <c r="S78" i="33"/>
  <c r="T77" i="33"/>
  <c r="S77" i="33"/>
  <c r="T76" i="33"/>
  <c r="S76" i="33"/>
  <c r="T75" i="33"/>
  <c r="S75" i="33"/>
  <c r="T74" i="33"/>
  <c r="S74" i="33"/>
  <c r="T73" i="33"/>
  <c r="S73" i="33"/>
  <c r="T72" i="33"/>
  <c r="S72" i="33"/>
  <c r="T71" i="33"/>
  <c r="S71" i="33"/>
  <c r="T70" i="33"/>
  <c r="S70" i="33"/>
  <c r="T69" i="33"/>
  <c r="S69" i="33"/>
  <c r="T68" i="33"/>
  <c r="S68" i="33"/>
  <c r="T67" i="33"/>
  <c r="S67" i="33"/>
  <c r="T66" i="33"/>
  <c r="S66" i="33"/>
  <c r="T65" i="33"/>
  <c r="S65" i="33"/>
  <c r="AA58" i="33"/>
  <c r="S58" i="33"/>
  <c r="T53" i="33"/>
  <c r="S53" i="33"/>
  <c r="T52" i="33"/>
  <c r="S52" i="33"/>
  <c r="T51" i="33"/>
  <c r="S51" i="33"/>
  <c r="T50" i="33"/>
  <c r="S50" i="33"/>
  <c r="T49" i="33"/>
  <c r="S49" i="33"/>
  <c r="T48" i="33"/>
  <c r="S48" i="33"/>
  <c r="T47" i="33"/>
  <c r="S47" i="33"/>
  <c r="T46" i="33"/>
  <c r="S46" i="33"/>
  <c r="T45" i="33"/>
  <c r="S45" i="33"/>
  <c r="T44" i="33"/>
  <c r="S44" i="33"/>
  <c r="T43" i="33"/>
  <c r="S43" i="33"/>
  <c r="T42" i="33"/>
  <c r="S42" i="33"/>
  <c r="T41" i="33"/>
  <c r="S41" i="33"/>
  <c r="T40" i="33"/>
  <c r="S40" i="33"/>
  <c r="T39" i="33"/>
  <c r="S39" i="33"/>
  <c r="T38" i="33"/>
  <c r="S38" i="33"/>
  <c r="S29" i="33"/>
  <c r="T24" i="33"/>
  <c r="S24" i="33"/>
  <c r="T23" i="33"/>
  <c r="S23" i="33"/>
  <c r="T22" i="33"/>
  <c r="S22" i="33"/>
  <c r="AF21" i="33"/>
  <c r="AE21" i="33"/>
  <c r="AD21" i="33"/>
  <c r="T21" i="33"/>
  <c r="S21" i="33"/>
  <c r="T20" i="33"/>
  <c r="S20" i="33"/>
  <c r="T17" i="33"/>
  <c r="S17" i="33"/>
  <c r="T16" i="33"/>
  <c r="S16" i="33"/>
  <c r="T15" i="33"/>
  <c r="S15" i="33"/>
  <c r="T14" i="33"/>
  <c r="S14" i="33"/>
  <c r="T13" i="33"/>
  <c r="S13" i="33"/>
  <c r="T12" i="33"/>
  <c r="S12" i="33"/>
  <c r="AF11" i="33"/>
  <c r="AE11" i="33"/>
  <c r="AD11" i="33"/>
  <c r="T11" i="33"/>
  <c r="S11" i="33"/>
  <c r="AF10" i="33"/>
  <c r="AE10" i="33"/>
  <c r="AD10" i="33"/>
  <c r="T10" i="33"/>
  <c r="S10" i="33"/>
  <c r="AF9" i="33"/>
  <c r="AE9" i="33"/>
  <c r="AD9" i="33"/>
  <c r="T9" i="33"/>
  <c r="S9" i="33"/>
  <c r="AA79" i="32" l="1"/>
  <c r="AA78" i="32"/>
  <c r="AA77" i="32"/>
  <c r="AA76" i="32"/>
  <c r="AA28" i="32"/>
  <c r="AA27" i="32"/>
  <c r="AA26" i="32"/>
  <c r="AA10" i="32"/>
  <c r="V185" i="30" l="1"/>
  <c r="U185" i="30"/>
  <c r="V184" i="30"/>
  <c r="U184" i="30"/>
  <c r="V183" i="30"/>
  <c r="U183" i="30"/>
  <c r="V182" i="30"/>
  <c r="U182" i="30"/>
  <c r="V181" i="30"/>
  <c r="U181" i="30"/>
  <c r="V180" i="30"/>
  <c r="U180" i="30"/>
  <c r="V179" i="30"/>
  <c r="U179" i="30"/>
  <c r="V178" i="30"/>
  <c r="U178" i="30"/>
  <c r="V177" i="30"/>
  <c r="U177" i="30"/>
  <c r="V169" i="30"/>
  <c r="U169" i="30"/>
  <c r="V168" i="30"/>
  <c r="U168" i="30"/>
  <c r="V167" i="30"/>
  <c r="U167" i="30"/>
  <c r="V166" i="30"/>
  <c r="U166" i="30"/>
  <c r="V165" i="30"/>
  <c r="U165" i="30"/>
  <c r="V164" i="30"/>
  <c r="U164" i="30"/>
  <c r="V163" i="30"/>
  <c r="U163" i="30"/>
  <c r="V162" i="30"/>
  <c r="U162" i="30"/>
  <c r="V161" i="30"/>
  <c r="U161" i="30"/>
  <c r="V153" i="30"/>
  <c r="U153" i="30"/>
  <c r="V152" i="30"/>
  <c r="U152" i="30"/>
  <c r="V151" i="30"/>
  <c r="U151" i="30"/>
  <c r="V150" i="30"/>
  <c r="U150" i="30"/>
  <c r="V149" i="30"/>
  <c r="U149" i="30"/>
  <c r="V148" i="30"/>
  <c r="U148" i="30"/>
  <c r="V147" i="30"/>
  <c r="U147" i="30"/>
  <c r="V146" i="30"/>
  <c r="U146" i="30"/>
  <c r="V145" i="30"/>
  <c r="U145" i="30"/>
  <c r="V137" i="30"/>
  <c r="U137" i="30"/>
  <c r="V136" i="30"/>
  <c r="U136" i="30"/>
  <c r="V135" i="30"/>
  <c r="U135" i="30"/>
  <c r="V134" i="30"/>
  <c r="U134" i="30"/>
  <c r="V133" i="30"/>
  <c r="U133" i="30"/>
  <c r="V132" i="30"/>
  <c r="U132" i="30"/>
  <c r="V131" i="30"/>
  <c r="U131" i="30"/>
  <c r="V130" i="30"/>
  <c r="U130" i="30"/>
  <c r="V129" i="30"/>
  <c r="U129" i="30"/>
  <c r="V121" i="30"/>
  <c r="U121" i="30"/>
  <c r="V120" i="30"/>
  <c r="U120" i="30"/>
  <c r="V119" i="30"/>
  <c r="U119" i="30"/>
  <c r="V118" i="30"/>
  <c r="U118" i="30"/>
  <c r="V117" i="30"/>
  <c r="U117" i="30"/>
  <c r="V116" i="30"/>
  <c r="U116" i="30"/>
  <c r="V115" i="30"/>
  <c r="U115" i="30"/>
  <c r="V114" i="30"/>
  <c r="U114" i="30"/>
  <c r="V113" i="30"/>
  <c r="U113" i="30"/>
  <c r="V105" i="30"/>
  <c r="U105" i="30"/>
  <c r="V104" i="30"/>
  <c r="U104" i="30"/>
  <c r="V103" i="30"/>
  <c r="U103" i="30"/>
  <c r="V102" i="30"/>
  <c r="U102" i="30"/>
  <c r="V101" i="30"/>
  <c r="U101" i="30"/>
  <c r="V100" i="30"/>
  <c r="U100" i="30"/>
  <c r="V99" i="30"/>
  <c r="U99" i="30"/>
  <c r="V97" i="30"/>
  <c r="U97" i="30"/>
  <c r="V89" i="30"/>
  <c r="U89" i="30"/>
  <c r="V88" i="30"/>
  <c r="U88" i="30"/>
  <c r="V87" i="30"/>
  <c r="U87" i="30"/>
  <c r="V86" i="30"/>
  <c r="U86" i="30"/>
  <c r="V85" i="30"/>
  <c r="U85" i="30"/>
  <c r="V84" i="30"/>
  <c r="U84" i="30"/>
  <c r="V83" i="30"/>
  <c r="U83" i="30"/>
  <c r="V82" i="30"/>
  <c r="U82" i="30"/>
  <c r="V81" i="30"/>
  <c r="U81" i="30"/>
  <c r="V73" i="30"/>
  <c r="U73" i="30"/>
  <c r="V72" i="30"/>
  <c r="U72" i="30"/>
  <c r="V71" i="30"/>
  <c r="U71" i="30"/>
  <c r="V70" i="30"/>
  <c r="U70" i="30"/>
  <c r="V69" i="30"/>
  <c r="U69" i="30"/>
  <c r="V68" i="30"/>
  <c r="U68" i="30"/>
  <c r="V67" i="30"/>
  <c r="U67" i="30"/>
  <c r="V66" i="30"/>
  <c r="U66" i="30"/>
  <c r="V65" i="30"/>
  <c r="U65" i="30"/>
  <c r="V64" i="30"/>
  <c r="U64" i="30"/>
  <c r="V56" i="30"/>
  <c r="U56" i="30"/>
  <c r="V55" i="30"/>
  <c r="U55" i="30"/>
  <c r="V54" i="30"/>
  <c r="U54" i="30"/>
  <c r="V53" i="30"/>
  <c r="U53" i="30"/>
  <c r="V52" i="30"/>
  <c r="U52" i="30"/>
  <c r="V51" i="30"/>
  <c r="U51" i="30"/>
  <c r="V50" i="30"/>
  <c r="U50" i="30"/>
  <c r="V49" i="30"/>
  <c r="U49" i="30"/>
  <c r="V48" i="30"/>
  <c r="U48" i="30"/>
  <c r="V39" i="30"/>
  <c r="U39" i="30"/>
  <c r="V38" i="30"/>
  <c r="U38" i="30"/>
  <c r="V37" i="30"/>
  <c r="U37" i="30"/>
  <c r="V36" i="30"/>
  <c r="U36" i="30"/>
  <c r="V35" i="30"/>
  <c r="U35" i="30"/>
  <c r="V34" i="30"/>
  <c r="U34" i="30"/>
  <c r="V33" i="30"/>
  <c r="U33" i="30"/>
  <c r="V32" i="30"/>
  <c r="U32" i="30"/>
  <c r="V31" i="30"/>
  <c r="U31" i="30"/>
  <c r="V23" i="30"/>
  <c r="U23" i="30"/>
  <c r="V22" i="30"/>
  <c r="U22" i="30"/>
  <c r="V21" i="30"/>
  <c r="U21" i="30"/>
  <c r="V20" i="30"/>
  <c r="U20" i="30"/>
  <c r="V19" i="30"/>
  <c r="U19" i="30"/>
  <c r="AC18" i="30"/>
  <c r="V18" i="30"/>
  <c r="U18" i="30"/>
  <c r="V17" i="30"/>
  <c r="U17" i="30"/>
  <c r="V16" i="30"/>
  <c r="U16" i="30"/>
  <c r="V15" i="30"/>
  <c r="U15" i="30"/>
  <c r="V14" i="30"/>
  <c r="U14" i="30"/>
  <c r="V13" i="30"/>
  <c r="U13" i="30"/>
  <c r="V12" i="30"/>
  <c r="U12" i="30"/>
  <c r="V11" i="30"/>
  <c r="U11" i="30"/>
  <c r="V10" i="30"/>
  <c r="U10" i="30"/>
  <c r="V9" i="30"/>
  <c r="U9" i="30"/>
  <c r="O372" i="28" l="1"/>
  <c r="N372" i="28"/>
  <c r="M372" i="28"/>
  <c r="L372" i="28"/>
  <c r="K19" i="27"/>
  <c r="H19" i="27"/>
  <c r="K18" i="27"/>
  <c r="H18" i="27"/>
  <c r="K17" i="27"/>
  <c r="H17" i="27"/>
  <c r="K16" i="27"/>
  <c r="H16" i="27"/>
  <c r="K15" i="27"/>
  <c r="H15" i="27"/>
  <c r="K14" i="27"/>
  <c r="H14" i="27"/>
  <c r="K13" i="27"/>
  <c r="H13" i="27"/>
  <c r="K12" i="27"/>
  <c r="H12" i="27"/>
  <c r="K11" i="27"/>
  <c r="H11" i="27"/>
  <c r="K10" i="27"/>
  <c r="H10" i="27"/>
  <c r="K9" i="27"/>
  <c r="H9" i="27"/>
  <c r="K8" i="27"/>
  <c r="H8" i="27"/>
  <c r="K7" i="27"/>
  <c r="H7" i="27"/>
  <c r="K6" i="27"/>
  <c r="H6" i="27"/>
</calcChain>
</file>

<file path=xl/sharedStrings.xml><?xml version="1.0" encoding="utf-8"?>
<sst xmlns="http://schemas.openxmlformats.org/spreadsheetml/2006/main" count="20055" uniqueCount="923">
  <si>
    <t>WARTOŚĆ ROCZNA</t>
  </si>
  <si>
    <t>Wskaźnik</t>
  </si>
  <si>
    <t>Jednostka miary</t>
  </si>
  <si>
    <t>Wartość bazowa</t>
  </si>
  <si>
    <t>Rok bazowy</t>
  </si>
  <si>
    <t>Wartość docelowa (2023 r.)</t>
  </si>
  <si>
    <t>2014 r.</t>
  </si>
  <si>
    <t>2015 r.</t>
  </si>
  <si>
    <t>2016 r.</t>
  </si>
  <si>
    <t>2017 r.</t>
  </si>
  <si>
    <t>2018 r.</t>
  </si>
  <si>
    <t>2019 r.</t>
  </si>
  <si>
    <t>2020 r.</t>
  </si>
  <si>
    <t>2021 r.</t>
  </si>
  <si>
    <t>2022 r.</t>
  </si>
  <si>
    <t>2023 r.</t>
  </si>
  <si>
    <t>M</t>
  </si>
  <si>
    <t>K</t>
  </si>
  <si>
    <t>Ogółem</t>
  </si>
  <si>
    <t>NR IDENTYFI-KACYJNY</t>
  </si>
  <si>
    <t>PI 1a i 1b</t>
  </si>
  <si>
    <t>1aR1</t>
  </si>
  <si>
    <t>%</t>
  </si>
  <si>
    <t>słabiej rozwinięty</t>
  </si>
  <si>
    <t>1bR1</t>
  </si>
  <si>
    <t>1bR2</t>
  </si>
  <si>
    <t>Odsetek przedsiębiorstw przemysłowych, które współpracowały w zakresie działalności innowacyjnej</t>
  </si>
  <si>
    <t>PI 3a, 3b i 3c</t>
  </si>
  <si>
    <t>3aR1</t>
  </si>
  <si>
    <t>3bR1</t>
  </si>
  <si>
    <t>mld PLN/rok</t>
  </si>
  <si>
    <t>3cR1</t>
  </si>
  <si>
    <t>Średni udział przedsiębiorstw innowacyjnych - w ogólnej liczbie przedsiebiorstw przemysłowych i z sektora usług</t>
  </si>
  <si>
    <t>PI 4a, 4b, 4c i 4e</t>
  </si>
  <si>
    <t>4bR1</t>
  </si>
  <si>
    <t>GWh</t>
  </si>
  <si>
    <t>4cR1</t>
  </si>
  <si>
    <r>
      <t>GJ/dm</t>
    </r>
    <r>
      <rPr>
        <vertAlign val="superscript"/>
        <sz val="10"/>
        <color theme="1"/>
        <rFont val="Calibri"/>
        <family val="2"/>
        <charset val="238"/>
        <scheme val="minor"/>
      </rPr>
      <t>3</t>
    </r>
  </si>
  <si>
    <t>Mg/rok</t>
  </si>
  <si>
    <t>4eR2</t>
  </si>
  <si>
    <t>szt.</t>
  </si>
  <si>
    <t>PI 5b</t>
  </si>
  <si>
    <t>5bR1</t>
  </si>
  <si>
    <t>Pojemność obiektów małej retencji wodnej</t>
  </si>
  <si>
    <r>
      <t>dam</t>
    </r>
    <r>
      <rPr>
        <vertAlign val="superscript"/>
        <sz val="10"/>
        <color theme="1"/>
        <rFont val="Calibri"/>
        <family val="2"/>
        <charset val="238"/>
        <scheme val="minor"/>
      </rPr>
      <t>3</t>
    </r>
  </si>
  <si>
    <t>5bR2</t>
  </si>
  <si>
    <t>6aR1</t>
  </si>
  <si>
    <t>Odpady zebrane selektywnie w relacji do ogółu odpadów</t>
  </si>
  <si>
    <t>6bR1</t>
  </si>
  <si>
    <t>Odsetek ludności korzystającej z oczyszczalni ścieków</t>
  </si>
  <si>
    <t>6cR1</t>
  </si>
  <si>
    <t>Liczba korzystających z noclegów na 1000 mieszkańców</t>
  </si>
  <si>
    <t>osoby</t>
  </si>
  <si>
    <t>6dR1</t>
  </si>
  <si>
    <t>PI 7b i 7d</t>
  </si>
  <si>
    <t>7bR1</t>
  </si>
  <si>
    <r>
      <t xml:space="preserve">WDDT II (wskaźnik </t>
    </r>
    <r>
      <rPr>
        <b/>
        <i/>
        <sz val="10"/>
        <color theme="1"/>
        <rFont val="Calibri"/>
        <family val="2"/>
        <charset val="238"/>
        <scheme val="minor"/>
      </rPr>
      <t xml:space="preserve">drogowej </t>
    </r>
    <r>
      <rPr>
        <i/>
        <sz val="10"/>
        <color theme="1"/>
        <rFont val="Calibri"/>
        <family val="2"/>
        <charset val="238"/>
        <scheme val="minor"/>
      </rPr>
      <t>dostępności transportowej - liczony na bazie WMDT)</t>
    </r>
  </si>
  <si>
    <t>n/d</t>
  </si>
  <si>
    <t>7dR1</t>
  </si>
  <si>
    <t>WKDT II (wskaźnik kolejowej dostępności transportowej - liczony na bazie WMDT)</t>
  </si>
  <si>
    <t>2cR1</t>
  </si>
  <si>
    <t>Odsetek obywateli korzystających 
z e-administracji (EAC)</t>
  </si>
  <si>
    <t>9aR1</t>
  </si>
  <si>
    <t>9aR2</t>
  </si>
  <si>
    <t>Liczba gospodarstw domowych korzystających ze środowiskowej pomocy społecznej</t>
  </si>
  <si>
    <t>tys. szt.</t>
  </si>
  <si>
    <t>9bR1</t>
  </si>
  <si>
    <t>Wskaźnik zatrudnienia w miastach</t>
  </si>
  <si>
    <t>0aR1</t>
  </si>
  <si>
    <t>Fundusz</t>
  </si>
  <si>
    <t>CO25</t>
  </si>
  <si>
    <t>EPC</t>
  </si>
  <si>
    <t>EFRR</t>
  </si>
  <si>
    <t>CO27</t>
  </si>
  <si>
    <t>Inwestycje prywatne uzupełniające wsparcie publiczne w projekty w zakresie innowacji lub badań i rozwoju</t>
  </si>
  <si>
    <t>EUR</t>
  </si>
  <si>
    <t>1aP1</t>
  </si>
  <si>
    <t>Liczba jednostek naukowych ponoszących nakłady inwestycyjne na działalność B+R</t>
  </si>
  <si>
    <t>Sprzedaż energii cieplnej na cele komunalno-bytowe dla budynków mieszkalnych w przeliczeniu na jednostkę kubatury</t>
  </si>
  <si>
    <t>CO01</t>
  </si>
  <si>
    <t>Liczba przedsiębiorstw otrzymujących wsparcie</t>
  </si>
  <si>
    <t>przedsię-biorstwa</t>
  </si>
  <si>
    <t>CO02</t>
  </si>
  <si>
    <t>Liczba przedsiębiorstw otrzymujących dotacje</t>
  </si>
  <si>
    <t>CO03</t>
  </si>
  <si>
    <t>Liczba przedsiębiorstw otrzymujących wsparcie finansowe inne niż dotacje</t>
  </si>
  <si>
    <t>CO06</t>
  </si>
  <si>
    <t>Inwestycje prywatne uzupełniające wsparcie publiczne dla przedsiębiorstw (dotacje)</t>
  </si>
  <si>
    <t>CO07</t>
  </si>
  <si>
    <t>Inwestycje prywatne uzupełniające wsparcie publiczne dla przedsiębiorstw (inne niż dotacje)</t>
  </si>
  <si>
    <t>CO26</t>
  </si>
  <si>
    <t>Liczba przedsiębiorstw współpracujących z ośrodkami badawczymi</t>
  </si>
  <si>
    <t>3aP1</t>
  </si>
  <si>
    <t>Powierzchnia przygotowanych terenów inwestycyjnych</t>
  </si>
  <si>
    <t>ha</t>
  </si>
  <si>
    <t>CO04</t>
  </si>
  <si>
    <t>Liczba przedsiębiorstw otrzymujących wsparcie niefinansowe</t>
  </si>
  <si>
    <t>3aP2</t>
  </si>
  <si>
    <t>Liczba zaawansowanych usług (nowych lub ulepszonych) świadczonych przez IOB</t>
  </si>
  <si>
    <t>3bP1</t>
  </si>
  <si>
    <t>Liczba przedsiębiorstw wspartych w zakresie internacjonalizacji działalności</t>
  </si>
  <si>
    <t>3bP2</t>
  </si>
  <si>
    <t>Liczba przedsiębiorstw, które wprowadziły zmiany organizacyjno-procesowe</t>
  </si>
  <si>
    <t>CO08</t>
  </si>
  <si>
    <t>Wzrost zatrudnienia we wspieranych przedsiębiorstwach</t>
  </si>
  <si>
    <t>CO28</t>
  </si>
  <si>
    <t>Liczba przedsiębiorstw objętych wsparciem w celu wprowadzenia produktów nowych dla rynku</t>
  </si>
  <si>
    <t>CO29</t>
  </si>
  <si>
    <t>Liczba przedsiębiorstw objętych wsparciem w celu wprowadzenia produktów nowych dla firmy</t>
  </si>
  <si>
    <t>CO34</t>
  </si>
  <si>
    <t>Szacowany roczny spadek emisji gazów cieplarnianych</t>
  </si>
  <si>
    <t>CO32</t>
  </si>
  <si>
    <t>Zmniejszenie rocznego zużycia energii pierwotnej w budynkach publicznych</t>
  </si>
  <si>
    <t>kWh/rok</t>
  </si>
  <si>
    <t>4cP1</t>
  </si>
  <si>
    <t>Liczba zmodernizowanych energetycznie budynków</t>
  </si>
  <si>
    <t>4eP1</t>
  </si>
  <si>
    <t>Liczba jednostek taboru pasażerskiego w publicznym transporcie zbiorowym komunikacji miejskiej</t>
  </si>
  <si>
    <t>4eP2</t>
  </si>
  <si>
    <t>Liczba wybudowanych obiektów "parkuj i jedź"</t>
  </si>
  <si>
    <t>4eP3</t>
  </si>
  <si>
    <t>Długość ścieżek rowerowych</t>
  </si>
  <si>
    <t>km</t>
  </si>
  <si>
    <t>CO20</t>
  </si>
  <si>
    <t>Liczba ludności odnoszących korzyści ze środków ochrony przeciwpowodziowej</t>
  </si>
  <si>
    <t>5bP1</t>
  </si>
  <si>
    <t>Liczba urządzeń dla celów ochrony przeciwpowodziowej</t>
  </si>
  <si>
    <t>5bP2</t>
  </si>
  <si>
    <t>Pojemność obiektów małej retencji</t>
  </si>
  <si>
    <t>CO21</t>
  </si>
  <si>
    <t>Liczba ludności odnoszących korzyści ze środków ochrony przed pożarami lasów</t>
  </si>
  <si>
    <t>5bP3</t>
  </si>
  <si>
    <t>Liczba zakupionych wozów pożarniczych wyposażonych w sprzęt do prowadzenia akcji ratowniczych i usuwania skutków katastrof</t>
  </si>
  <si>
    <t>CO17</t>
  </si>
  <si>
    <t>6aP1</t>
  </si>
  <si>
    <t>Liczba wspartych Punktów Selektywnego Zbierania Odpadów Komunalnych</t>
  </si>
  <si>
    <t>6aP2</t>
  </si>
  <si>
    <t>Liczba kampanii informacyjno-edukacyjnych związanych z gospodarką odpadami</t>
  </si>
  <si>
    <t>CO19</t>
  </si>
  <si>
    <t>Liczba dodatkowych osób korzystających z ulepszonego oczyszczania ścieków</t>
  </si>
  <si>
    <t>RLM</t>
  </si>
  <si>
    <t>6bP1</t>
  </si>
  <si>
    <t>Długość sieci kanalizacji sanitarnej</t>
  </si>
  <si>
    <t>CO09</t>
  </si>
  <si>
    <t>Wzrost oczekiwanej liczby odwiedzin w objętych wsparciem miejscach należących do dziedzictwa kulturowego i naturalnego oraz stanowiących atrakcje turystyczne</t>
  </si>
  <si>
    <t>odwiedziny/rok</t>
  </si>
  <si>
    <t>6cP1</t>
  </si>
  <si>
    <t>Liczba zabytków nieruchomych objętych wsparciem</t>
  </si>
  <si>
    <t>CO23</t>
  </si>
  <si>
    <t>Powierzchnia siedlisk wspieranych w celu uzyskania lepszego statusu ochrony</t>
  </si>
  <si>
    <t>6dP1</t>
  </si>
  <si>
    <t>Liczba siedlisk/zbiorowisk roślinnych objętych projektem</t>
  </si>
  <si>
    <t>6dP2</t>
  </si>
  <si>
    <t>Liczba przeprowadzonych kampanii informacyjno-edukacyjnych związanych z edukacją ekologiczną</t>
  </si>
  <si>
    <t>CO13</t>
  </si>
  <si>
    <t>Całkowita długość nowych dróg</t>
  </si>
  <si>
    <t>CO14</t>
  </si>
  <si>
    <t>Całkowita długość przebudowanych lub zmodernizowanych dróg</t>
  </si>
  <si>
    <t>CO12</t>
  </si>
  <si>
    <t>Całkowita długość przebudowanych lub zmodernizowanych linii kolejowych</t>
  </si>
  <si>
    <t>7dP1</t>
  </si>
  <si>
    <t>Liczba zakupionych lub zmodernizowanych pojazdów kolejowych</t>
  </si>
  <si>
    <t>2cP1</t>
  </si>
  <si>
    <t>Liczba usług publicznych udostępnionych online o poziomie dojrzałości co najmniej 3</t>
  </si>
  <si>
    <t>CO36</t>
  </si>
  <si>
    <t>Ludność objęta ulepszonymi usługami zdrowotnymi</t>
  </si>
  <si>
    <t>9aP1</t>
  </si>
  <si>
    <t>Liczba wspartych podmiotów leczniczych</t>
  </si>
  <si>
    <t>9aP2</t>
  </si>
  <si>
    <t>Liczba wspartych ośrodków opieki nad osobami zależnymi</t>
  </si>
  <si>
    <t>9bP1</t>
  </si>
  <si>
    <t>Liczba obiektów infrastruktury zlokalizowanych na rewitalizowanych obszarach</t>
  </si>
  <si>
    <t>9bP2</t>
  </si>
  <si>
    <t>Liczba przedsiębiorstw ulokowanych na zrewitalizowanych obszarach</t>
  </si>
  <si>
    <t>CO35</t>
  </si>
  <si>
    <t xml:space="preserve">Potencjał objętej wsparciem infrastruktury w zakresie opieki nad dziećmi lub infrastruktury edukacyjnej </t>
  </si>
  <si>
    <t>0aP1</t>
  </si>
  <si>
    <t>Liczba wspartych obiektów infrastruktury kształcenia zawodowego</t>
  </si>
  <si>
    <t>Nazwa wskaźnika</t>
  </si>
  <si>
    <t>Liczba przedsiębiorstw otrzymujących wsparcie w ramach programu operacyjnego — przy czym każde przedsiębiorstwo liczone jest tylko raz, niezależnie od liczby projektów w ramach danego przedsiębiorstwa</t>
  </si>
  <si>
    <t>Kategoria regionu</t>
  </si>
  <si>
    <t>Wspólny wskaźnik produktu stosowany jako podstawa do ustalania celów</t>
  </si>
  <si>
    <t>Jednostka miary dla wartości bazowej i docelowej</t>
  </si>
  <si>
    <t>Wartość skumulowana (obliczana automatycznie)</t>
  </si>
  <si>
    <t>Uczestnicy uzyskujący kwalifikacje po opuszczeniu programu</t>
  </si>
  <si>
    <r>
      <t>tony równoważ-nika CO</t>
    </r>
    <r>
      <rPr>
        <vertAlign val="subscript"/>
        <sz val="10"/>
        <color theme="1"/>
        <rFont val="Calibri"/>
        <family val="2"/>
        <charset val="238"/>
        <scheme val="minor"/>
      </rPr>
      <t>2</t>
    </r>
  </si>
  <si>
    <r>
      <t>mln m</t>
    </r>
    <r>
      <rPr>
        <vertAlign val="superscript"/>
        <sz val="10"/>
        <color theme="1"/>
        <rFont val="Calibri"/>
        <family val="2"/>
        <charset val="238"/>
        <scheme val="minor"/>
      </rPr>
      <t>3</t>
    </r>
  </si>
  <si>
    <t>EFS/Inicjatywa na rzecz zatrudnienia ludzi młodych</t>
  </si>
  <si>
    <t>Jednostka miary dla wskaźnika</t>
  </si>
  <si>
    <t>Wskaźnik osiągnięć</t>
  </si>
  <si>
    <t>r</t>
  </si>
  <si>
    <t>s</t>
  </si>
  <si>
    <t>Podanie wartości rocznej i skumulowanej jest obowiązkowe. W przypadku gdy nie można podać wartości rocznej (np. ponieważ zgłaszane są wartości procentowe i mianownik wynosiłby zero), wartość roczną oznacza się jako „nie dotyczy”. Wartości skumulowane wskaźników wyrażone w liczbach absolutnych i procentowo w stosunku do referencyjnych wskaźników produktu są obliczane automatycznie.</t>
  </si>
  <si>
    <t>CR04</t>
  </si>
  <si>
    <t>Bezrobotni, w tym długotrwale bezrobotni</t>
  </si>
  <si>
    <t>Osoby bierne zawodowo</t>
  </si>
  <si>
    <t>CR03</t>
  </si>
  <si>
    <t>CR06</t>
  </si>
  <si>
    <t>CR07</t>
  </si>
  <si>
    <t>85R1</t>
  </si>
  <si>
    <t>Liczba utworzonych miejsc pracy w ramach udzielonych z EFS środków na podjęcie działalności gospodarczej</t>
  </si>
  <si>
    <t>EFS</t>
  </si>
  <si>
    <t>85R2</t>
  </si>
  <si>
    <t>Liczba utworzonych mikroprzedsiębiorstw działających 30 miesięcy po uzyskaniu wsparcia finansowego</t>
  </si>
  <si>
    <t>87R1</t>
  </si>
  <si>
    <t>87R2</t>
  </si>
  <si>
    <t>Liczba utworzonych mikroprzedsiębiorstw działających do 30 miesięcy po uzyskaniu wsparcia finansowego</t>
  </si>
  <si>
    <t>80R1</t>
  </si>
  <si>
    <t>Liczba osób, które po opuszczeniu programu podjęły pracę lub kontynuowały zatrudnienie</t>
  </si>
  <si>
    <t>os.</t>
  </si>
  <si>
    <t>80R2</t>
  </si>
  <si>
    <t>Liczba osób, które dzięki interwencji EFS zgłosiły się na badanie profilaktyczne</t>
  </si>
  <si>
    <t>89R1</t>
  </si>
  <si>
    <t>Liczba osób, które uzyskały kwalifikacje lub nabyły kompetencje po opuszczeniu programu</t>
  </si>
  <si>
    <t>89R2</t>
  </si>
  <si>
    <t>Liczba mikroprzedsiębiorstw oraz małych i średnich przedsiębiorstw, które zrealizowały swój cel rozwojowy dzięki udziałowi w programie</t>
  </si>
  <si>
    <t>89R3</t>
  </si>
  <si>
    <t>88R1</t>
  </si>
  <si>
    <t>Liczba osób, które powróciły na rynek pracy po przerwie związanej z urodzeniem/wychowaniem dziecka, po opuszczeniu programu</t>
  </si>
  <si>
    <t>88R2</t>
  </si>
  <si>
    <t>Liczba osób pozostających bez pracy, które znalazły pracę lub poszukują pracy po opuszczeniu programu</t>
  </si>
  <si>
    <t>88R3</t>
  </si>
  <si>
    <t>Liczba utworzonych miejsc opieki nad dziećmi w wieku do lat 3, które funkcjonują 2 lata po uzyskaniu dofinansowania ze środków EFS</t>
  </si>
  <si>
    <t>94R2</t>
  </si>
  <si>
    <t>Liczba osób zagrożonych ubóstwem lub wykluczeniem społecznym poszukujących pracy po opuszczeniu programu</t>
  </si>
  <si>
    <t>9WR1</t>
  </si>
  <si>
    <t>Liczba osób zagrożonych ubóstwem lub wykluczeniem społecznym pracujących po opuszczeniu programu (łącznie z pracującymi na własny rachunek)</t>
  </si>
  <si>
    <t>94R3</t>
  </si>
  <si>
    <t>Liczba osób zagrożonych ubóstwem lub wykluczeniem społecznym pracujących 6 miesięcy po opuszczeniu programu (łącznie z pracującymi na własny rachunek)</t>
  </si>
  <si>
    <t>97R1</t>
  </si>
  <si>
    <t>Liczba osób zagrożonych ubóstwem lub wykluczeniem społecznym, które deklarują wzrost jakości życia dzięki interwencji EFS</t>
  </si>
  <si>
    <t>97R2</t>
  </si>
  <si>
    <t>Liczba wspartych w programie miejsc świadczenia usług społecznych, istniejących po zakończeniu projektu</t>
  </si>
  <si>
    <t>98R1</t>
  </si>
  <si>
    <t>Liczba miejsc pracy utworzonych w przedsiębiorstwach społecznych</t>
  </si>
  <si>
    <t>98R2</t>
  </si>
  <si>
    <t>Liczba miejsc pracy istniejących co najmniej 30 miesięcy, utworzonych w przedsiębiorstwach społecznych</t>
  </si>
  <si>
    <t>01R1</t>
  </si>
  <si>
    <t>Liczba miejsc wychowania przedszkolnego, które funkcjonują 2 lata po po uzyskaniu dofinansowania ze środków EFS</t>
  </si>
  <si>
    <t>01R3</t>
  </si>
  <si>
    <t>Liczba nauczycieli, którzy uzyskali kwalifikacje lub nabyli kompetencje po opuszczeniu programu</t>
  </si>
  <si>
    <t>01R2</t>
  </si>
  <si>
    <t>Liczba nauczycieli prowadzących zajęcia z wykorzystaniem TIK dzięki EFS</t>
  </si>
  <si>
    <t>01R5</t>
  </si>
  <si>
    <t>Liczba szkół i placówek systemu oświaty wykorzystujących sprzęt TIK do prowadzenia zajęć edukacyjnych</t>
  </si>
  <si>
    <t>01R6</t>
  </si>
  <si>
    <t>Liczba szkół, w których pracownie przedmiotowe wykorzystują doposażenie do prowadzenia zajęć edukacyjnych</t>
  </si>
  <si>
    <t>03R1</t>
  </si>
  <si>
    <t>03R2</t>
  </si>
  <si>
    <t xml:space="preserve">Liczba osób w wieku 50 lat i więcej, które uzyskały kwalifikacje lub nabyły kompetencje po opuszczeniu programu </t>
  </si>
  <si>
    <t>03R3</t>
  </si>
  <si>
    <t>Liczba osób o niskich kwalifikacjach, które uzyskały kwalifikacje lub nabyły kompetencje po opuszczeniu programu</t>
  </si>
  <si>
    <t>03R4</t>
  </si>
  <si>
    <t>Liczba osób z terenów wiejskich, które uzyskały kwalifikacje lub nabyły kompetencje po opuszczeniu programu</t>
  </si>
  <si>
    <t>BIR1</t>
  </si>
  <si>
    <t>Liczba uczniów szkół i placówek kształcenia zawodowego objętych wsparciem w programie, uczestniczących w kształceniu lub pracujących po 6 miesiącach po ukończeniu nauki</t>
  </si>
  <si>
    <t>BIR2</t>
  </si>
  <si>
    <t>Liczba nauczycieli kształcenia zawodowego oraz instruktorów praktycznej nauki zawodu, którzy uzyskali kwalifikacje lub nabyli kompetencje po opuszczeniu programu</t>
  </si>
  <si>
    <t>BIR3</t>
  </si>
  <si>
    <t>Liczba szkół i placówek kształcenia zawodowego wykorzystujących doposażenie zakupione dzięki EFS</t>
  </si>
  <si>
    <t>BIR4</t>
  </si>
  <si>
    <t>Liczba osób, które uzyskały kwalifikacje w ramach pozaszkolnych form kształcenia</t>
  </si>
  <si>
    <t>Poziom fluktuacji pracowników w instytucjach zaangażowanych w politykę spójności</t>
  </si>
  <si>
    <t>Średnioroczna liczba form szkoleniowych na jednego pracownika instytucji systemu wdrażania FE</t>
  </si>
  <si>
    <t>Średni czas zatwierdzenia projektu (od złożenia wniosku o dofinansowanie do podpisania umowy)</t>
  </si>
  <si>
    <t>dni</t>
  </si>
  <si>
    <t>Ocena przydatności form szkoleniowych dla beneficjentów</t>
  </si>
  <si>
    <t>skala 0-5</t>
  </si>
  <si>
    <t>Wskaźnik (nazwa wskaźnika)</t>
  </si>
  <si>
    <t>Wskaźnik osiągnięć nieobowiązkowy podział ze względu na płeć</t>
  </si>
  <si>
    <t xml:space="preserve">Bezrobotni (EFS) </t>
  </si>
  <si>
    <t xml:space="preserve">Długotrwale bezrobotni (EFS) </t>
  </si>
  <si>
    <t xml:space="preserve">Osoby bierne zawodowo (EFS) </t>
  </si>
  <si>
    <t xml:space="preserve">Osoby pracujące, łącznie z prowadzącymi działalność na własny rachunek </t>
  </si>
  <si>
    <t xml:space="preserve">Uczestnicy z niepełnosprawnościami (EFS) </t>
  </si>
  <si>
    <r>
      <rPr>
        <vertAlign val="superscript"/>
        <sz val="10"/>
        <color indexed="8"/>
        <rFont val="Calibri"/>
        <family val="2"/>
        <charset val="238"/>
        <scheme val="minor"/>
      </rPr>
      <t>1</t>
    </r>
    <r>
      <rPr>
        <sz val="10"/>
        <color indexed="8"/>
        <rFont val="Calibri"/>
        <family val="2"/>
        <charset val="238"/>
        <scheme val="minor"/>
      </rPr>
      <t xml:space="preserve"> Szacunki oparte na próbie reprezentatywnej. Państwa członkowskie mają do wyboru dwie możliwości z zakresu sprawozdawczości. Opcja 1: minimalnym wymogiem jest jednorazowe przedstawienie danych: w rocznym sprawozdaniu z wdrażania za 2017 r. W ramach tej opcji, wartość skumulowaną zgłasza się w kolumnie „Wartość skumulowana” w rocznym sprawozdaniu z wdrażania za 2017 r. Opcja 2: wartości roczne przedstawia się dla każdego roku.</t>
    </r>
  </si>
  <si>
    <r>
      <rPr>
        <vertAlign val="superscript"/>
        <sz val="10"/>
        <color indexed="8"/>
        <rFont val="Calibri"/>
        <family val="2"/>
        <charset val="238"/>
        <scheme val="minor"/>
      </rPr>
      <t>2</t>
    </r>
    <r>
      <rPr>
        <sz val="10"/>
        <color indexed="8"/>
        <rFont val="Calibri"/>
        <family val="2"/>
        <charset val="238"/>
        <scheme val="minor"/>
      </rPr>
      <t xml:space="preserve"> Całkowita łączna liczba uczestników obejmuje uczestników z wypełnionymi rekordami danych (zawierającymi niewrażliwe dane osobowe), na podstawie których oblicza się powyższe dane, jak również uczestników z niewypełnionymi rekordami danych (zawierającymi niewrażliwe dane osobowe). Całkowitą liczbę uczestników oblicza się w systemie SFC2014, na podstawie następujących trzech wspólnych wskaźników produktu „bezrobotni, w tym długotrwale bezrobotni”, „osoby bierne zawodowo” i „osoby pracujące, łącznie z prowadzącymi działalność na własny rachunek”. Całkowita liczba obejmuje tylko uczestników z wypełnionymi rekordami danymi, zawierającymi wszystkie niewrażliwe dane osobowe. Podając całkowitą liczbę uczestników, państwa członkowskie są zobowiązane do zgłoszenia wszystkich uczestników EFS, w tym uczestników z niewypełnionymi rekordami zawierającymi niewrażliwe dane osobowe.</t>
    </r>
  </si>
  <si>
    <t>CO05</t>
  </si>
  <si>
    <t>CO16</t>
  </si>
  <si>
    <t>Razem</t>
  </si>
  <si>
    <t>85P1</t>
  </si>
  <si>
    <t>Liczba osób w wieku 50 lat i więcej objętych wsparciem w programie</t>
  </si>
  <si>
    <t>85P2</t>
  </si>
  <si>
    <t>Liczba osób o niskich kwalifikacjach objętych wsparciem w programie</t>
  </si>
  <si>
    <t>85P3</t>
  </si>
  <si>
    <t>85P4</t>
  </si>
  <si>
    <t>87P1</t>
  </si>
  <si>
    <t>87P2</t>
  </si>
  <si>
    <t>Liczba osób pozostających bez pracy, które skorzystały z instrumentów zwrotnych na podjęcie działalności gospodarczej w programie</t>
  </si>
  <si>
    <t>80P1</t>
  </si>
  <si>
    <t>Liczba osób objętych programem zdrowotnym dzięki EFS</t>
  </si>
  <si>
    <t>80P2</t>
  </si>
  <si>
    <t>Liczba wdrożonych programów zdrowotnych istotnych z punktu widzenia potrzeb zdrowotnych regionu, w tym pracodawców</t>
  </si>
  <si>
    <t>89P1</t>
  </si>
  <si>
    <t>89P2</t>
  </si>
  <si>
    <t>89P3</t>
  </si>
  <si>
    <t>89P4</t>
  </si>
  <si>
    <t>88P1</t>
  </si>
  <si>
    <t>88P2</t>
  </si>
  <si>
    <t>Liczba osób opiekujących się dziećmi w wieku do lat 3 objętych wsparciem w programie</t>
  </si>
  <si>
    <t>Liczba utworzonych miejsc opieki nad dziećmi w wieku do lat 3</t>
  </si>
  <si>
    <t>9WP1</t>
  </si>
  <si>
    <t>Liczba osób zagrożonych ubóstwem lub wykluczeniem społecznym, objętych wsparciem w programie</t>
  </si>
  <si>
    <t>97P1</t>
  </si>
  <si>
    <t>Liczba osób objętych usługami zdrowotnymi w programie</t>
  </si>
  <si>
    <t>97P2</t>
  </si>
  <si>
    <t>97P3</t>
  </si>
  <si>
    <t>97P4</t>
  </si>
  <si>
    <t>98P1</t>
  </si>
  <si>
    <t>Liczba podmiotów ekonomii społecznej objętych wsparciem</t>
  </si>
  <si>
    <t>01P1</t>
  </si>
  <si>
    <t>Liczba dzieci objętych w ramach programu dodatkowymi zajęciami zwiększającymi ich szanse edukacyjne w edukacji przedszkolnej</t>
  </si>
  <si>
    <t>01P2</t>
  </si>
  <si>
    <t>01P3</t>
  </si>
  <si>
    <t>Liczba nauczycieli objętych wsparciem w programie</t>
  </si>
  <si>
    <t>01P4</t>
  </si>
  <si>
    <t>Liczba nauczycieli objętych wsparciem z zakresu TIK w programie</t>
  </si>
  <si>
    <t>01P6</t>
  </si>
  <si>
    <t>Liczba szkół i placówek systemu oświaty wyposażonych w ramach programu w sprzęt TIK do prowadzenia zajęć edukacyjnych</t>
  </si>
  <si>
    <t>01P7</t>
  </si>
  <si>
    <t>01P8</t>
  </si>
  <si>
    <t>Liczba uczniów realizujących indywidualny plan rozwoju w ramach programu</t>
  </si>
  <si>
    <t>03P1</t>
  </si>
  <si>
    <t>03P2</t>
  </si>
  <si>
    <t>03P3</t>
  </si>
  <si>
    <t>BIP1</t>
  </si>
  <si>
    <t>Liczba nauczycieli kształcenia zawodowego oraz instruktorów praktycznej nauki zawodu objętych wsparciem w programie</t>
  </si>
  <si>
    <t>BIP2</t>
  </si>
  <si>
    <t>Liczb uczniów szkół i placówek kształcenia zawodowego uczestniczących w stażach i praktykach u pracodawcy</t>
  </si>
  <si>
    <t>BIP3</t>
  </si>
  <si>
    <t>Liczba szkół i placówek kształcenia zawodowego doposażonych w programie w sprzęt i materialy dydaktyczne niezbędne do realizacji kształcenia zawodowego</t>
  </si>
  <si>
    <t>BIP4</t>
  </si>
  <si>
    <t>Liczba osób uczestniczących w pozaszkolnych formach kształcenia w programie</t>
  </si>
  <si>
    <t>POMOC TECHNICZNA</t>
  </si>
  <si>
    <t>Liczba etatomiesięcy finansowanych ze środków pomocy technicznej</t>
  </si>
  <si>
    <t>Liczba zakupionych urządzeń oraz elementów wyposażenia stanowiska pracy</t>
  </si>
  <si>
    <t>Liczba uczestników form szkoleniowych dla instytucji</t>
  </si>
  <si>
    <t>Liczba przeprowadzonych ewaluacji</t>
  </si>
  <si>
    <t>Liczba zorganizowanych spotkań, konferencji, seminariów</t>
  </si>
  <si>
    <t>Liczba opracowanych ekspertyz</t>
  </si>
  <si>
    <t>Liczba uczestników form szkoleniowych dla beneficjentów</t>
  </si>
  <si>
    <t>Liczba odwiedzin portalu informacyjnego/serwisu internetowego</t>
  </si>
  <si>
    <t>Liczba działań informacyjno-promocyjnych o szerokim zasięgu</t>
  </si>
  <si>
    <r>
      <t>Uczestnicy znajdujący się w lepszej sytuacji na rynku pracy sześć miesięcy po opuszczeniu programu</t>
    </r>
    <r>
      <rPr>
        <i/>
        <vertAlign val="superscript"/>
        <sz val="10"/>
        <color indexed="8"/>
        <rFont val="Calibri"/>
        <family val="2"/>
        <charset val="238"/>
        <scheme val="minor"/>
      </rPr>
      <t>2</t>
    </r>
  </si>
  <si>
    <t>Osoby pracujące, łącznie 
z prowadzącymi działalność na własny rachunek</t>
  </si>
  <si>
    <r>
      <t xml:space="preserve">PRIORYTET INWESTYCYJNY 10iv: </t>
    </r>
    <r>
      <rPr>
        <b/>
        <i/>
        <sz val="11"/>
        <color rgb="FFC00000"/>
        <rFont val="Calibri"/>
        <family val="2"/>
        <charset val="238"/>
        <scheme val="minor"/>
      </rPr>
      <t>Lepsze dostosowanie systemów kształcenia i szkolenia potrzeb do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r>
  </si>
  <si>
    <t>Liczba naukowców pracujących 
w ulepszonych obiektach infrastruktury badawczej</t>
  </si>
  <si>
    <t>Wskaźnik NR IDENTYFI-KACYJNY</t>
  </si>
  <si>
    <r>
      <t xml:space="preserve">PRIORYTET INWESTYCYJNY 10iii: </t>
    </r>
    <r>
      <rPr>
        <b/>
        <i/>
        <sz val="11"/>
        <color rgb="FFC00000"/>
        <rFont val="Calibri"/>
        <family val="2"/>
        <charset val="238"/>
        <scheme val="minor"/>
      </rPr>
      <t>Wyrównywanie dostępu do uczenia się przez całe życie o charakterze formalnym, nieformalnym i pozaformalnym wszystkich grup wiekowych, poszerzanie wiedzy, podnoszenie umiejętności i kompetencji siły roboczej oraz promowanie elastycznych ścieżek kształcenia, w tym poprzez doradztwo zawodowe i potwierdzanie nabytych kompetencji</t>
    </r>
  </si>
  <si>
    <t>Uczestnicy z niepełnosprawnościami (EFS)</t>
  </si>
  <si>
    <t>Tabela 2A (PI 8i)</t>
  </si>
  <si>
    <t>Tabela 2A (PI 8v)</t>
  </si>
  <si>
    <t>Tabela 2C (PI 8i)</t>
  </si>
  <si>
    <t>Tabela 2C (PI 8iii)</t>
  </si>
  <si>
    <t>Tabela 2C (PI 8iv)</t>
  </si>
  <si>
    <t>Tabela 2C (PI 8v)</t>
  </si>
  <si>
    <t>Tabela 2C (PI 8vi)</t>
  </si>
  <si>
    <t>Tabela 2C (PI 9i)</t>
  </si>
  <si>
    <t>Tabela 2C (PI 9iv)</t>
  </si>
  <si>
    <t>Tabela 2C (PI 9v)</t>
  </si>
  <si>
    <t>Tabela 2C (PI 10i)</t>
  </si>
  <si>
    <t>Tabela 2C (PI 10iii)</t>
  </si>
  <si>
    <t>Tabela 2C (PI 10iv)</t>
  </si>
  <si>
    <t>Tabela 2C (Pomoc techniczna)</t>
  </si>
  <si>
    <t>Tabela 3A (PI 1a)</t>
  </si>
  <si>
    <t>Tabela 3A (PI 1b)</t>
  </si>
  <si>
    <t>Tabela 3A (PI 3a)</t>
  </si>
  <si>
    <t>Tabela 3A (PI 3b)</t>
  </si>
  <si>
    <t>Tabela 3A (PI 3c)</t>
  </si>
  <si>
    <t>Tabela 3A (PI 4b)</t>
  </si>
  <si>
    <t>Tabela 3A (PI 4c)</t>
  </si>
  <si>
    <t>Tabela 3A (PI 4e)</t>
  </si>
  <si>
    <t>Tabela 3A (PI 5b)</t>
  </si>
  <si>
    <t>Tabela 3A (PI 6a)</t>
  </si>
  <si>
    <t>Tabela 3A (PI 6b)</t>
  </si>
  <si>
    <t>Tabela 3A (PI 6c)</t>
  </si>
  <si>
    <t>Tabela 3A (PI 6d)</t>
  </si>
  <si>
    <t>Tabela 3A (PI 7b)</t>
  </si>
  <si>
    <t>Tabela 3A (PI 7d)</t>
  </si>
  <si>
    <t>Tabela 3A (PI 2c)</t>
  </si>
  <si>
    <t>Tabela 3A (PI 9a)</t>
  </si>
  <si>
    <t>Tabela 3A (PI 9b)</t>
  </si>
  <si>
    <t>Tabela 3A (PI 10a)</t>
  </si>
  <si>
    <t>Tabela 4A (PI 8i)</t>
  </si>
  <si>
    <t>Tabela 4A (PI 8v)</t>
  </si>
  <si>
    <t>Tabela 4A (PI 10i)</t>
  </si>
  <si>
    <t>Tabela 4A (PI 10iii)</t>
  </si>
  <si>
    <t>Tabela 4A (PI 10iv)</t>
  </si>
  <si>
    <t>Tabela 4B (PI 8i)</t>
  </si>
  <si>
    <t>Tabela 4B (PI 8iii)</t>
  </si>
  <si>
    <t>Tabela 4B (PI 8iv)</t>
  </si>
  <si>
    <t>Tabela 4B (PI 8v)</t>
  </si>
  <si>
    <t>Tabela 4B (PI 8vi)</t>
  </si>
  <si>
    <t>Tabela 4B (PI 9i)</t>
  </si>
  <si>
    <t>Tabela 4B (PI 9iv)</t>
  </si>
  <si>
    <t>Tabela 4B (PI 9v)</t>
  </si>
  <si>
    <t>Tabela 4B (PI 10i)</t>
  </si>
  <si>
    <t>Tabela 4B (PI 10iii)</t>
  </si>
  <si>
    <t>Tabela 4B (PI 10iv)</t>
  </si>
  <si>
    <t>Tabela 4B (Pomoc techniczna)</t>
  </si>
  <si>
    <t>Tabela 2C. Wskaźniki rezultatu specyficzne dla programu w odniesieniu do EFS (w stosownych przypadkach według osi priorytetowej, priorytetu inwestycyjnego i kategorii regionu); ma zastosowanie także do osi priorytetowej „Pomoc techniczna”</t>
  </si>
  <si>
    <t xml:space="preserve">Tabela 4A. Wspólne wskaźniki produktu dla EFS (według osi priorytetowej, priorytetu inwestycyjnego i kategorii regionu). </t>
  </si>
  <si>
    <t xml:space="preserve">Kategoria regionu </t>
  </si>
  <si>
    <t>Oś priorytetowa</t>
  </si>
  <si>
    <t>Wskaźnik lub kluczowy etap wdrażania</t>
  </si>
  <si>
    <r>
      <t>s</t>
    </r>
    <r>
      <rPr>
        <b/>
        <vertAlign val="superscript"/>
        <sz val="10"/>
        <color indexed="8"/>
        <rFont val="Calibri"/>
        <family val="2"/>
        <charset val="238"/>
      </rPr>
      <t>1</t>
    </r>
  </si>
  <si>
    <r>
      <t>r</t>
    </r>
    <r>
      <rPr>
        <b/>
        <vertAlign val="superscript"/>
        <sz val="10"/>
        <color indexed="8"/>
        <rFont val="Calibri"/>
        <family val="2"/>
        <charset val="238"/>
      </rPr>
      <t>1</t>
    </r>
  </si>
  <si>
    <t>W tabeli „s” oznacza skumulowane, litera „r” roczne.</t>
  </si>
  <si>
    <t xml:space="preserve">Uwagi </t>
  </si>
  <si>
    <t>Tabela 6. Informacje finansowe na poziomie osi priorytetowej i programu</t>
  </si>
  <si>
    <t>1.</t>
  </si>
  <si>
    <t>2.</t>
  </si>
  <si>
    <t>3.</t>
  </si>
  <si>
    <t>4.</t>
  </si>
  <si>
    <t>5.</t>
  </si>
  <si>
    <t>6.</t>
  </si>
  <si>
    <t>7.</t>
  </si>
  <si>
    <t>8.</t>
  </si>
  <si>
    <t>9.</t>
  </si>
  <si>
    <t>10.</t>
  </si>
  <si>
    <t>11.</t>
  </si>
  <si>
    <t>12.</t>
  </si>
  <si>
    <r>
      <t xml:space="preserve">Alokacja finansowa osi priorytetowej na podstawie programu operacyjnego 
</t>
    </r>
    <r>
      <rPr>
        <i/>
        <sz val="10"/>
        <color theme="1"/>
        <rFont val="Calibri"/>
        <family val="2"/>
        <charset val="238"/>
        <scheme val="minor"/>
      </rPr>
      <t>[na podstawie tabeli 18a programu operacyjnego]</t>
    </r>
  </si>
  <si>
    <t>Dane zbiorcze dotyczące finansowego postępu programu operacyjnego</t>
  </si>
  <si>
    <t>Liczba wybranych operacji</t>
  </si>
  <si>
    <t>Obliczenia</t>
  </si>
  <si>
    <t>I</t>
  </si>
  <si>
    <t>Całkowite koszty kwalifikowalne</t>
  </si>
  <si>
    <t>II</t>
  </si>
  <si>
    <t>III</t>
  </si>
  <si>
    <t>IV</t>
  </si>
  <si>
    <t>V</t>
  </si>
  <si>
    <t>VI</t>
  </si>
  <si>
    <t>VII</t>
  </si>
  <si>
    <t>VIII</t>
  </si>
  <si>
    <t>IX</t>
  </si>
  <si>
    <t>X</t>
  </si>
  <si>
    <t>XI</t>
  </si>
  <si>
    <t>Suma całkowita</t>
  </si>
  <si>
    <t>Tabela 7. Kumulatywny podział danych finansowych według kombinacji kategorii interwencji dla EFRR, EFS i Funduszu Spójności (art. 112 ust. 1 i 2 rozporządzenia (UE) nr 1303/2013 i art. 5 rozporządzenia (UE) nr 1304/2013)</t>
  </si>
  <si>
    <t>Charakterystyka wydatków</t>
  </si>
  <si>
    <t>Rodzaje kategorii</t>
  </si>
  <si>
    <t>Dane finansowe</t>
  </si>
  <si>
    <t>Zakres interwencji</t>
  </si>
  <si>
    <t>Forma finansowania</t>
  </si>
  <si>
    <t>Wymiar terytorialny</t>
  </si>
  <si>
    <t>Terytorialny mechanizm wdrażania</t>
  </si>
  <si>
    <t>Cel tematyczny EFRR/Fundusz Spójności</t>
  </si>
  <si>
    <t>Temat uzupełniający EFS</t>
  </si>
  <si>
    <t>Wymiar rodzajów działalności gospodarczej</t>
  </si>
  <si>
    <t>Wymiar lokalizacji</t>
  </si>
  <si>
    <t>085</t>
  </si>
  <si>
    <t>01</t>
  </si>
  <si>
    <t>07</t>
  </si>
  <si>
    <t>06</t>
  </si>
  <si>
    <t>22</t>
  </si>
  <si>
    <t>PL52</t>
  </si>
  <si>
    <t>02</t>
  </si>
  <si>
    <t>24</t>
  </si>
  <si>
    <t>03</t>
  </si>
  <si>
    <t>027</t>
  </si>
  <si>
    <t>18</t>
  </si>
  <si>
    <t>034</t>
  </si>
  <si>
    <t>12</t>
  </si>
  <si>
    <t>102</t>
  </si>
  <si>
    <t>08</t>
  </si>
  <si>
    <t>121</t>
  </si>
  <si>
    <t>Wykorzystanie finansowania krzyżowego</t>
  </si>
  <si>
    <r>
      <rPr>
        <vertAlign val="superscript"/>
        <sz val="10"/>
        <color indexed="8"/>
        <rFont val="Calibri"/>
        <family val="2"/>
        <charset val="238"/>
      </rPr>
      <t>1</t>
    </r>
    <r>
      <rPr>
        <sz val="10"/>
        <color indexed="8"/>
        <rFont val="Calibri"/>
        <family val="2"/>
        <charset val="238"/>
      </rPr>
      <t xml:space="preserve"> Ma zastosowanie jedynie do programów operacyjnych w ramach celu „Inwestycje na rzecz wzrostu gospodarczego i zatrudnienia”, który dotyczy EFS lub EFRR.</t>
    </r>
  </si>
  <si>
    <r>
      <rPr>
        <vertAlign val="superscript"/>
        <sz val="10"/>
        <color indexed="8"/>
        <rFont val="Calibri"/>
        <family val="2"/>
        <charset val="238"/>
      </rPr>
      <t>2</t>
    </r>
    <r>
      <rPr>
        <sz val="10"/>
        <color indexed="8"/>
        <rFont val="Calibri"/>
        <family val="2"/>
        <charset val="238"/>
      </rPr>
      <t xml:space="preserve"> Jeżeli nie można z góry określić dokładnych kwot, przed realizacją operacji, sprawozdawczość powinna opierać się na pułapach stosowanych do danej operacji, tj. jeżeli operacja prowadzona w ramach EFRR zawiera do 20 % wydatków EFS, sprawozdawczość powinna opierać się na założeniu, że całą kwotę 20 % można wykorzystać w tym celu. W przypadku zakończenia operacji dane wykorzystane w tej kolumnie należy oprzeć na rzeczywistych poniesionych kosztach.</t>
    </r>
  </si>
  <si>
    <r>
      <rPr>
        <vertAlign val="superscript"/>
        <sz val="10"/>
        <color indexed="8"/>
        <rFont val="Calibri"/>
        <family val="2"/>
        <charset val="238"/>
      </rPr>
      <t>3</t>
    </r>
    <r>
      <rPr>
        <sz val="10"/>
        <color indexed="8"/>
        <rFont val="Calibri"/>
        <family val="2"/>
        <charset val="238"/>
      </rPr>
      <t xml:space="preserve"> Art. 98 ust. 2 rozporządzenia (UE) nr 1303/2013.</t>
    </r>
  </si>
  <si>
    <r>
      <t>Koszt operacji realizowanych poza obszarem objętym programem</t>
    </r>
    <r>
      <rPr>
        <vertAlign val="superscript"/>
        <sz val="10"/>
        <color indexed="8"/>
        <rFont val="Calibri"/>
        <family val="2"/>
        <charset val="238"/>
      </rPr>
      <t>1</t>
    </r>
  </si>
  <si>
    <r>
      <rPr>
        <vertAlign val="superscript"/>
        <sz val="10"/>
        <color indexed="8"/>
        <rFont val="Calibri"/>
        <family val="2"/>
        <charset val="238"/>
      </rPr>
      <t>1</t>
    </r>
    <r>
      <rPr>
        <sz val="10"/>
        <color indexed="8"/>
        <rFont val="Calibri"/>
        <family val="2"/>
        <charset val="238"/>
      </rPr>
      <t xml:space="preserve"> Na podstawie i z zastrzeżeniem pułapów określonych w art. 70 ust. 2 rozporządzenia (UE) nr 1303/2013 lub art. 20 rozporządzenia (UE) nr 1299/2013.</t>
    </r>
  </si>
  <si>
    <r>
      <rPr>
        <vertAlign val="superscript"/>
        <sz val="10"/>
        <color indexed="8"/>
        <rFont val="Calibri"/>
        <family val="2"/>
        <charset val="238"/>
      </rPr>
      <t>1</t>
    </r>
    <r>
      <rPr>
        <sz val="10"/>
        <color indexed="8"/>
        <rFont val="Calibri"/>
        <family val="2"/>
        <charset val="238"/>
      </rPr>
      <t xml:space="preserve"> Na podstawie i z zastrzeżeniem pułapów określonych w art. 13 rozporządzenia (UE) nr 1304/2013.</t>
    </r>
  </si>
  <si>
    <t>Tabela dotyczy IZ PO WER</t>
  </si>
  <si>
    <t>Projekt</t>
  </si>
  <si>
    <t>CCI</t>
  </si>
  <si>
    <t>Inwestycje ogółem</t>
  </si>
  <si>
    <t>Całkowite kwalifikowalne koszty</t>
  </si>
  <si>
    <t>Planowana data powiadomienia/data przedłożenia projektu (w stosownych przypadkach) (rok, kwartał)</t>
  </si>
  <si>
    <t>Data udzielenia milczącej zgody przez Komisję/data zatwierdzenia przez Komisję (w stosownych przypadkach)</t>
  </si>
  <si>
    <t>Planowane rozpoczęcie wdrażania (rok, kwartał)</t>
  </si>
  <si>
    <t>Planowana data zakończenia wdrażania (rok, kwartał)</t>
  </si>
  <si>
    <t>Oś priorytetowa/ priorytety inwestycyjne</t>
  </si>
  <si>
    <t>Bieżący stan realizacji — postępy finansowe (% wydatków poświadczonych Komisji w stosunku do całkowitych kosztów kwalifikowalnych)</t>
  </si>
  <si>
    <r>
      <t xml:space="preserve">Bieżący stan realizacji — postępy rzeczowe Główne etapy wdrażania projektu </t>
    </r>
    <r>
      <rPr>
        <sz val="10"/>
        <color indexed="8"/>
        <rFont val="Calibri"/>
        <family val="2"/>
        <charset val="238"/>
      </rPr>
      <t>1.zakończony/w użytkowaniu;2.zaawansowany stan prac;3.w trakcie budowy;4.w trakcie udzielania zamówienia publicznego5.w trakcie opracowywania</t>
    </r>
  </si>
  <si>
    <t>Główne produkty</t>
  </si>
  <si>
    <r>
      <t>Data podpisania pierwszej umowy na wykonanie prac</t>
    </r>
    <r>
      <rPr>
        <b/>
        <vertAlign val="superscript"/>
        <sz val="10"/>
        <color indexed="8"/>
        <rFont val="Calibri"/>
        <family val="2"/>
        <charset val="238"/>
      </rPr>
      <t>1</t>
    </r>
    <r>
      <rPr>
        <b/>
        <sz val="10"/>
        <color indexed="8"/>
        <rFont val="Calibri"/>
        <family val="2"/>
        <charset val="238"/>
      </rPr>
      <t xml:space="preserve"> (w stosownych przypadkach)</t>
    </r>
  </si>
  <si>
    <r>
      <rPr>
        <vertAlign val="superscript"/>
        <sz val="10"/>
        <color indexed="8"/>
        <rFont val="Calibri"/>
        <family val="2"/>
        <charset val="238"/>
      </rPr>
      <t>1</t>
    </r>
    <r>
      <rPr>
        <sz val="10"/>
        <color indexed="8"/>
        <rFont val="Calibri"/>
        <family val="2"/>
        <charset val="238"/>
      </rPr>
      <t xml:space="preserve"> W przypadku operacji realizowanych w ramach PPP — data podpisania umowy PPP pomiędzy podmiotem publicznym i podmiotem sektora prywatnego (art. 102 ust. 3 rozporządzenia (UE) nr 1303/2013).</t>
    </r>
  </si>
  <si>
    <r>
      <t xml:space="preserve">Status dużego projektu 
</t>
    </r>
    <r>
      <rPr>
        <sz val="10"/>
        <color indexed="8"/>
        <rFont val="Calibri"/>
        <family val="2"/>
        <charset val="238"/>
      </rPr>
      <t>1.zakończony
2.zatwierdzony
3.przedłożony
4.planowane powiadomienie Komisji/przedłożenie projektu Komisj</t>
    </r>
    <r>
      <rPr>
        <b/>
        <sz val="10"/>
        <color indexed="8"/>
        <rFont val="Calibri"/>
        <family val="2"/>
        <charset val="238"/>
      </rPr>
      <t>i</t>
    </r>
  </si>
  <si>
    <r>
      <t xml:space="preserve">PRIORYTET INWESTYCYJNY 8i: </t>
    </r>
    <r>
      <rPr>
        <b/>
        <i/>
        <sz val="12"/>
        <color rgb="FFC00000"/>
        <rFont val="Calibri"/>
        <family val="2"/>
        <charset val="238"/>
        <scheme val="minor"/>
      </rPr>
      <t>Dostęp do zatrudnienia dla osób poszukujących pracy i osób biernych zawodowo, w tym długotrwale bezrobotnych oraz oddalonych od rynku pracy, także poprzez lokalne inicjatywy na rzecz zatrudnienia oraz wspieranie mobilności pracowników</t>
    </r>
  </si>
  <si>
    <r>
      <t xml:space="preserve">PRIORYTET INWESTYCYJNY 8v: </t>
    </r>
    <r>
      <rPr>
        <b/>
        <i/>
        <sz val="12"/>
        <color rgb="FFC00000"/>
        <rFont val="Calibri"/>
        <family val="2"/>
        <charset val="238"/>
        <scheme val="minor"/>
      </rPr>
      <t>Przystosowanie pracowników, przedsiębiorstw i przedsiębiorców do zmian</t>
    </r>
  </si>
  <si>
    <r>
      <t xml:space="preserve">PRIORYTET INWESTYCYJNY 8iii: </t>
    </r>
    <r>
      <rPr>
        <b/>
        <i/>
        <sz val="12"/>
        <color rgb="FFC00000"/>
        <rFont val="Calibri"/>
        <family val="2"/>
        <charset val="238"/>
        <scheme val="minor"/>
      </rPr>
      <t>Praca na własny rachunek, przedsiębiorczość i tworzenie przedsiębiorstw, w tym innowacyjnych mikro-, małych i średnich przedsiębiorstw</t>
    </r>
  </si>
  <si>
    <r>
      <t xml:space="preserve">PRIORYTET INWESTYCYJNY 8iv: </t>
    </r>
    <r>
      <rPr>
        <b/>
        <i/>
        <sz val="12"/>
        <color rgb="FFC00000"/>
        <rFont val="Calibri"/>
        <family val="2"/>
        <charset val="238"/>
        <scheme val="minor"/>
      </rPr>
      <t xml:space="preserve">Równość mężczyzn i kobiet we wszystkich dziedzinach, w tym dostęp do zatrudnienia, rozwój kariery, godzenie życia zawodowego i prywatnego oraz promowanie równości wynagrodzeń za taką samą pracę </t>
    </r>
  </si>
  <si>
    <r>
      <t xml:space="preserve">PRIORYTET INWESTYCYJNY 8vi: </t>
    </r>
    <r>
      <rPr>
        <b/>
        <i/>
        <sz val="12"/>
        <color rgb="FFC00000"/>
        <rFont val="Calibri"/>
        <family val="2"/>
        <charset val="238"/>
        <scheme val="minor"/>
      </rPr>
      <t xml:space="preserve">Aktywne i zdrowe starzenie się </t>
    </r>
  </si>
  <si>
    <r>
      <t xml:space="preserve">PRIORYTET INWESTYCYJNY 9i: </t>
    </r>
    <r>
      <rPr>
        <b/>
        <i/>
        <sz val="12"/>
        <color rgb="FFC00000"/>
        <rFont val="Calibri"/>
        <family val="2"/>
        <charset val="238"/>
        <scheme val="minor"/>
      </rPr>
      <t>Aktywne włączenie, w tym z myślą o promowaniu równych szans oraz aktywnego uczestnictwa i zwiększaniu szans na zatrudnienie</t>
    </r>
  </si>
  <si>
    <r>
      <t xml:space="preserve">PRIORYTET INWESTYCYJNY 9iv: </t>
    </r>
    <r>
      <rPr>
        <b/>
        <i/>
        <sz val="12"/>
        <color rgb="FFC00000"/>
        <rFont val="Calibri"/>
        <family val="2"/>
        <charset val="238"/>
        <scheme val="minor"/>
      </rPr>
      <t>Ułatwianie dostępu do przystępnych cenowo, trwałych oraz wysokiej jakości usług, w tym opieki zdrowotnej i usług socjalnych</t>
    </r>
  </si>
  <si>
    <r>
      <t xml:space="preserve">PRIORYTET INWESTYCYJNY 9v: </t>
    </r>
    <r>
      <rPr>
        <b/>
        <i/>
        <sz val="12"/>
        <color rgb="FFC00000"/>
        <rFont val="Calibri"/>
        <family val="2"/>
        <charset val="238"/>
        <scheme val="minor"/>
      </rPr>
      <t>Wspieranie przedsiębiorczości społecznej i integracji zawodowej w przedsiębiorstwach społecznych oraz ekonomii społecznej i solidarnej w celu ułatwiania dostępu do zatrudnienia</t>
    </r>
  </si>
  <si>
    <r>
      <t xml:space="preserve">PRIORYTET INWESTYCYJNY 10i: </t>
    </r>
    <r>
      <rPr>
        <b/>
        <i/>
        <sz val="12"/>
        <color rgb="FFC00000"/>
        <rFont val="Calibri"/>
        <family val="2"/>
        <charset val="238"/>
        <scheme val="minor"/>
      </rPr>
      <t>Ograniczenie i zapobieganie przedwczesnemu kończeniu nauki szkolnej oraz zapewnienie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t>
    </r>
  </si>
  <si>
    <r>
      <t xml:space="preserve">PRIORYTET INWESTYCYJNY 10iii: </t>
    </r>
    <r>
      <rPr>
        <b/>
        <i/>
        <sz val="12"/>
        <color rgb="FFC00000"/>
        <rFont val="Calibri"/>
        <family val="2"/>
        <charset val="238"/>
        <scheme val="minor"/>
      </rPr>
      <t>Wyrównywanie dostępu do uczenia się przez całe życie o charakterze formalnym, nieformalnym i pozaformalnym wszystkich grup wiekowych, poszerzanie wiedzy, podnoszenie umiejętności i kompetencji siły roboczej oraz promowanie elastycznych ścieżek kształcenia, w tym poprzez doradztwo zawodowe i potwierdzanie nabytych kompetencji</t>
    </r>
  </si>
  <si>
    <r>
      <t xml:space="preserve">PRIORYTET INWESTYCYJNY 10iv: </t>
    </r>
    <r>
      <rPr>
        <b/>
        <i/>
        <sz val="12"/>
        <color rgb="FFC00000"/>
        <rFont val="Calibri"/>
        <family val="2"/>
        <charset val="238"/>
        <scheme val="minor"/>
      </rPr>
      <t>Lepsze dostosowanie systemów kształcenia i szkolenia potrzeb do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r>
  </si>
  <si>
    <t>Tytuł wspólnego planu działania</t>
  </si>
  <si>
    <t>Całkowite wsparcie publiczne</t>
  </si>
  <si>
    <t>Wkład PO na rzecz wspólnego planu działania</t>
  </si>
  <si>
    <t>[Planowane] przedłożenie projektu Komisji</t>
  </si>
  <si>
    <t>[Planowane] rozpoczęcie wdrażania</t>
  </si>
  <si>
    <t>[Planowane] zakończenie</t>
  </si>
  <si>
    <t>Główne produkty i rezultaty</t>
  </si>
  <si>
    <t>Całkowite wydatki kwalifikowalne poświadczone Komisji</t>
  </si>
  <si>
    <r>
      <t xml:space="preserve">Etap wdrażania wspólnego planu działania 
</t>
    </r>
    <r>
      <rPr>
        <sz val="10"/>
        <color indexed="8"/>
        <rFont val="Calibri"/>
        <family val="2"/>
        <charset val="238"/>
      </rPr>
      <t>1.zakończony
2.&gt; 50 % wdrożenia
3.rozpoczęty
4.zatwierdzony
5.złożony
6.planowany</t>
    </r>
  </si>
  <si>
    <t>Liczba mikroprzedsiębiorstw oraz małych i średnich przedsiębiorstw objętych usługami rozwojowymi w programie</t>
  </si>
  <si>
    <t>Liczba migrantów powrotnych oraz imigrantów objętych wsparciem w programie</t>
  </si>
  <si>
    <t>Liczba osób pozostających bez pracy, które otrzymały bezzwrotne środki na podjęcie dzialalności gospodarczej w programie</t>
  </si>
  <si>
    <t>Liczba osób zagrożonych ubóstwem lub wykluczeniem społecznym objętych usługami zdrowotnymi w programie</t>
  </si>
  <si>
    <t>Liczba osób objętych usługami społecznymi świadczonymi w interesie ogólnym w programie</t>
  </si>
  <si>
    <t>Liczba osób zagrożonych ubóstwem lub wykluczeniem społecznym objętych usługami społecznymi świadczonymi w interesie ogólnym w programie</t>
  </si>
  <si>
    <t>Liczba miejsc wychowania przedszkolnego dofinansowanych w programie</t>
  </si>
  <si>
    <t>Liczba szkół, których pracownie przedmiotowe zostały doposażone w programie</t>
  </si>
  <si>
    <t>Liczba osób objętych wsparciem w ramach programu w zakresie uzyskiwania kompetencji kluczowych</t>
  </si>
  <si>
    <t>Liczba osób, które otrzymały bezzwrotne środki na podjęcie działalności gospodarczej w programie</t>
  </si>
  <si>
    <t>Liczba osób pracujących o niskich kwalifikacjach objętych wsparciem w programie</t>
  </si>
  <si>
    <t>Liczba osób pracujących (łącznie z pracującymi na własny rachunek) w wieku 50 lat i więcej objętych wsparciem w programie</t>
  </si>
  <si>
    <t>Liczba pracowników zagrożonych zwolnieniem z pracy oraz osób zwolnionych z przyczyn dotyczących zakładu pracy objętych wsparciem w programie</t>
  </si>
  <si>
    <r>
      <t xml:space="preserve">Rodzaj wspólnego planu działania </t>
    </r>
    <r>
      <rPr>
        <sz val="10"/>
        <color indexed="8"/>
        <rFont val="Calibri"/>
        <family val="2"/>
        <charset val="238"/>
      </rPr>
      <t>1.zwykły
2.pilotażowy
3.INICJATYWA NA RZECZ ZATRUDNIENIA LUDZI MŁODYCH</t>
    </r>
  </si>
  <si>
    <t>Uwagi</t>
  </si>
  <si>
    <t>b.d.</t>
  </si>
  <si>
    <t>b.d</t>
  </si>
  <si>
    <t>Tabela 2B</t>
  </si>
  <si>
    <t>Bierni zawodowo uczestnicy poszukujący pracy po opuszczeniu programu</t>
  </si>
  <si>
    <t>Uczestnicy kształcenia lub szkolenia po opuszczeniu programu</t>
  </si>
  <si>
    <t>Uczestnicy pracujący, łącznie z prowadzącymi działalność na własny rachunek, po opuszczeniu programu</t>
  </si>
  <si>
    <t>Uczestnicy w niekorzystnej sytuacji społecznej poszukujący pracy, uczestniczący w kształceniu lub szkoleniu, zdobywający kwalifikacje, zatrudnieni (łącznie z prowadzącymi działalność na własny rachunek) po opuszczeniu programu</t>
  </si>
  <si>
    <r>
      <t>Tabela 1. Wskaźniki rezultatu dla EFRR i Funduszu Spójności (według osi priorytetowej i celu szczegółowego); ma zastosowanie także do osi priorytetowej „Pomoc techniczna”</t>
    </r>
    <r>
      <rPr>
        <b/>
        <vertAlign val="superscript"/>
        <sz val="17"/>
        <color indexed="8"/>
        <rFont val="Calibri"/>
        <family val="2"/>
        <charset val="238"/>
        <scheme val="minor"/>
      </rPr>
      <t>1</t>
    </r>
  </si>
  <si>
    <t>Objaśnienia</t>
  </si>
  <si>
    <t>Liczba ustanowionych planów ochrony przyrody dla opolskich rezerwatów przyrody</t>
  </si>
  <si>
    <t>Liczba jednostek OSP włączonych do KSRG</t>
  </si>
  <si>
    <t>Wartość eksportu w regionie</t>
  </si>
  <si>
    <t>OP 1</t>
  </si>
  <si>
    <t>wskaźnik produktu</t>
  </si>
  <si>
    <t>przedsiębiorstwa</t>
  </si>
  <si>
    <t>Słabiej rozwinięty</t>
  </si>
  <si>
    <t>wskaźnik finansowy</t>
  </si>
  <si>
    <t>-</t>
  </si>
  <si>
    <t>OP 2</t>
  </si>
  <si>
    <t>Liczba przedsiebiorstw otrzymujących wsparcie</t>
  </si>
  <si>
    <t>Całkowita kwota certyfikowanych wydatków kwalifikowanych</t>
  </si>
  <si>
    <r>
      <t xml:space="preserve">Podstawa obliczenia wsparcia Unii </t>
    </r>
    <r>
      <rPr>
        <i/>
        <sz val="8"/>
        <color theme="1"/>
        <rFont val="Calibri"/>
        <family val="2"/>
        <charset val="238"/>
        <scheme val="minor"/>
      </rPr>
      <t>(Całkowite koszty kwalifikowalne lub publiczne koszty kwalifikowalne)</t>
    </r>
  </si>
  <si>
    <r>
      <t xml:space="preserve">Całkowite koszty kwalifikowalne operacji wybranych do udzielenia wsparcia </t>
    </r>
    <r>
      <rPr>
        <i/>
        <sz val="8"/>
        <color theme="1"/>
        <rFont val="Calibri"/>
        <family val="2"/>
        <charset val="238"/>
        <scheme val="minor"/>
      </rPr>
      <t>(EUR)</t>
    </r>
  </si>
  <si>
    <r>
      <t xml:space="preserve">Procentowy udział wartości całkowitych kosztów kwalifikowalnych operacji wybranych do dofinansowania w alokacji całkowitych kosztów kwalifikowalnych dla danej osi priorytetowej 
</t>
    </r>
    <r>
      <rPr>
        <i/>
        <sz val="8"/>
        <color theme="1"/>
        <rFont val="Calibri"/>
        <family val="2"/>
        <charset val="238"/>
        <scheme val="minor"/>
      </rPr>
      <t>[kolumna 7/kolumna 5 x 100]</t>
    </r>
  </si>
  <si>
    <r>
      <t xml:space="preserve">Publiczne koszty kwalifikowalne operacji wybranych do udzielenia wsparcia </t>
    </r>
    <r>
      <rPr>
        <i/>
        <sz val="8"/>
        <color theme="1"/>
        <rFont val="Calibri"/>
        <family val="2"/>
        <charset val="238"/>
        <scheme val="minor"/>
      </rPr>
      <t>(EUR)</t>
    </r>
  </si>
  <si>
    <r>
      <t xml:space="preserve">Całkowite wydatki kwalifikowalne zadeklarowane przez beneficjentów instytucji zarządzającej
</t>
    </r>
    <r>
      <rPr>
        <i/>
        <sz val="8"/>
        <color theme="1"/>
        <rFont val="Calibri"/>
        <family val="2"/>
        <charset val="238"/>
        <scheme val="minor"/>
      </rPr>
      <t>(EUR)</t>
    </r>
  </si>
  <si>
    <r>
      <t xml:space="preserve">Procentowy udział wartości całkowitych wydatków kwalifikowalnych zadeklarowanych przez beneficjentów w alokacji całkowitych kosztów kwalifikowalnych dla danej osi priorytetowej 
</t>
    </r>
    <r>
      <rPr>
        <i/>
        <sz val="8"/>
        <color theme="1"/>
        <rFont val="Calibri"/>
        <family val="2"/>
        <charset val="238"/>
        <scheme val="minor"/>
      </rPr>
      <t>[kolumna 10/kolumna 5 x100]</t>
    </r>
  </si>
  <si>
    <r>
      <t xml:space="preserve">Łączne wydatki kwalifikowalne zadeklarowane przez beneficjentów instytucji zarządzającej </t>
    </r>
    <r>
      <rPr>
        <i/>
        <sz val="8"/>
        <color theme="1"/>
        <rFont val="Calibri"/>
        <family val="2"/>
        <charset val="238"/>
        <scheme val="minor"/>
      </rPr>
      <t>(EUR)</t>
    </r>
  </si>
  <si>
    <t>002</t>
  </si>
  <si>
    <t>056</t>
  </si>
  <si>
    <t>04</t>
  </si>
  <si>
    <t>16</t>
  </si>
  <si>
    <t>057</t>
  </si>
  <si>
    <t>064</t>
  </si>
  <si>
    <t>066</t>
  </si>
  <si>
    <t>067</t>
  </si>
  <si>
    <t>14</t>
  </si>
  <si>
    <t>19</t>
  </si>
  <si>
    <t>05</t>
  </si>
  <si>
    <t>13</t>
  </si>
  <si>
    <t>014</t>
  </si>
  <si>
    <t>043</t>
  </si>
  <si>
    <t>068</t>
  </si>
  <si>
    <t>083</t>
  </si>
  <si>
    <t>090</t>
  </si>
  <si>
    <t>088</t>
  </si>
  <si>
    <t>022</t>
  </si>
  <si>
    <t>11</t>
  </si>
  <si>
    <t>086</t>
  </si>
  <si>
    <t>094</t>
  </si>
  <si>
    <t>23</t>
  </si>
  <si>
    <t>030</t>
  </si>
  <si>
    <t>104</t>
  </si>
  <si>
    <t>105</t>
  </si>
  <si>
    <t>21</t>
  </si>
  <si>
    <t>109</t>
  </si>
  <si>
    <t>09</t>
  </si>
  <si>
    <t>112</t>
  </si>
  <si>
    <t>20</t>
  </si>
  <si>
    <t>113</t>
  </si>
  <si>
    <t>115</t>
  </si>
  <si>
    <t>10</t>
  </si>
  <si>
    <t>118</t>
  </si>
  <si>
    <t>050</t>
  </si>
  <si>
    <t>055</t>
  </si>
  <si>
    <t>Tabela 3A. Wspólne i specyficzne dla programu wskaźniki produktu dla EFRR i Funduszu Spójności (według osi priorytetowej, priorytetu inwestycyjnego, z podziałem na kategorie regionu dla EFRR; ma zastosowanie także do osi priorytetowych „Pomoc techniczna”)</t>
  </si>
  <si>
    <r>
      <t xml:space="preserve">PRIORYTET INWESTYCYJNY 1a: </t>
    </r>
    <r>
      <rPr>
        <b/>
        <i/>
        <sz val="10"/>
        <color rgb="FFC00000"/>
        <rFont val="Calibri"/>
        <family val="2"/>
        <charset val="238"/>
        <scheme val="minor"/>
      </rPr>
      <t>Udoskonalanie infrastruktury badań i innowacji i zwiększanie zdolności do osiagnięcia doskonałości w zakresie badań i innowacji oraz wspieranie ośrodków kompetencji, w szczególności tych, które leżą w interesie Europy</t>
    </r>
  </si>
  <si>
    <r>
      <t xml:space="preserve">Wartość docelowa </t>
    </r>
    <r>
      <rPr>
        <i/>
        <sz val="10"/>
        <color indexed="8"/>
        <rFont val="Calibri"/>
        <family val="2"/>
        <charset val="238"/>
        <scheme val="minor"/>
      </rPr>
      <t>(2023 r.)</t>
    </r>
  </si>
  <si>
    <r>
      <t xml:space="preserve">Uwagi 
</t>
    </r>
    <r>
      <rPr>
        <i/>
        <sz val="8"/>
        <color theme="1"/>
        <rFont val="Calibri"/>
        <family val="2"/>
        <charset val="238"/>
        <scheme val="minor"/>
      </rPr>
      <t>(w razie potrzeby)</t>
    </r>
  </si>
  <si>
    <r>
      <t>PRIORYTET INWESTYCYJNY 1b:</t>
    </r>
    <r>
      <rPr>
        <b/>
        <i/>
        <sz val="10"/>
        <color rgb="FFC00000"/>
        <rFont val="Calibri"/>
        <family val="2"/>
        <charset val="238"/>
        <scheme val="minor"/>
      </rPr>
      <t xml:space="preserve"> Promowanie inwestycji przedsiębiorstw w badania i innowacje, rozwijanie powiązań i synergii między przedsiębiorstwami, ośrodkami badawczo-rozwojowymi i sektorem szkolnictwa wyższego, w szczególności promowanie inwestycji w zakresie rozwoju produktów i usług, transferu technologii, innowacji społecznych, ekoinnowacji, zastosowań w dziedzinie uslug publicznych, tworzenia sieci, pobudzania popytu, klastrów i otwartych innowacji poprzez inteligentną specjalizację, oraz wspieranie badań technologicznych i stosowanych, linii pilotażowych, działań w zakresie wczesnej walidacji produktów, zaawansowanych zdolności produkcyjnych i pierwszej produkcji, w szczególności w dziedzinie kluczowych technologii wspomagających, oraz rozpowszechnianie technologii o ogólnym przeznaczeniu</t>
    </r>
  </si>
  <si>
    <r>
      <t>Uwagi</t>
    </r>
    <r>
      <rPr>
        <i/>
        <sz val="8"/>
        <color theme="1"/>
        <rFont val="Calibri"/>
        <family val="2"/>
        <charset val="238"/>
        <scheme val="minor"/>
      </rPr>
      <t xml:space="preserve"> 
(w razie potrzeby)</t>
    </r>
  </si>
  <si>
    <r>
      <t xml:space="preserve">PRIORYTET INWESTYCYJNY 3a: </t>
    </r>
    <r>
      <rPr>
        <b/>
        <i/>
        <sz val="10"/>
        <color rgb="FFC00000"/>
        <rFont val="Calibri"/>
        <family val="2"/>
        <charset val="238"/>
        <scheme val="minor"/>
      </rPr>
      <t>Promowanie przedsiębiorczości, w szczególności poprzez ułatwianie gospodarczego wykorzystywania nowych pomysłów oraz sprzyjanie tworzeniu nowych firm, w tym również poprzez inkubatory przedsiębiorczości</t>
    </r>
  </si>
  <si>
    <r>
      <t xml:space="preserve">PRIORYTET INWESTYCYJNY 3b: </t>
    </r>
    <r>
      <rPr>
        <b/>
        <i/>
        <sz val="10"/>
        <color rgb="FFC00000"/>
        <rFont val="Calibri"/>
        <family val="2"/>
        <charset val="238"/>
        <scheme val="minor"/>
      </rPr>
      <t>Opracowywanie i wdrażanie nowych modeli biznesowych dla MSP, w szczególności w celu umiędzynarodowienia</t>
    </r>
  </si>
  <si>
    <r>
      <t xml:space="preserve">PRIORYTET INWESTYCYJNY 3c: </t>
    </r>
    <r>
      <rPr>
        <b/>
        <i/>
        <sz val="10"/>
        <color rgb="FFC00000"/>
        <rFont val="Calibri"/>
        <family val="2"/>
        <charset val="238"/>
        <scheme val="minor"/>
      </rPr>
      <t>Wspieranie tworzenia i poszerzania zaawansowanych zdolności w zakresie rozwoju produktów i usług</t>
    </r>
  </si>
  <si>
    <r>
      <t xml:space="preserve">PRIORYTET INWESTYCYJNY 4b: </t>
    </r>
    <r>
      <rPr>
        <b/>
        <i/>
        <sz val="10"/>
        <color rgb="FFC00000"/>
        <rFont val="Calibri"/>
        <family val="2"/>
        <charset val="238"/>
        <scheme val="minor"/>
      </rPr>
      <t>Promowanie efektywności energetycznej i korzystania z odnawialnych źródeł energii w przedsiębiorstwach</t>
    </r>
  </si>
  <si>
    <r>
      <t xml:space="preserve">PRIORYTET INWESTYCYJNY 4c: </t>
    </r>
    <r>
      <rPr>
        <b/>
        <i/>
        <sz val="10"/>
        <color rgb="FFC00000"/>
        <rFont val="Calibri"/>
        <family val="2"/>
        <charset val="238"/>
        <scheme val="minor"/>
      </rPr>
      <t>Wspieranie efektywności energetycznej, inteligentnego zarządzania energią i wykorzystania odnawialnych źródeł energii w infrastrukturze publicznej, w tym w budynkach publicznych, i w sektorze mieszkaniowym</t>
    </r>
  </si>
  <si>
    <r>
      <t xml:space="preserve">PRIORYTET INWESTYCYJNY 4e: </t>
    </r>
    <r>
      <rPr>
        <b/>
        <i/>
        <sz val="10"/>
        <color rgb="FFC00000"/>
        <rFont val="Calibri"/>
        <family val="2"/>
        <charset val="238"/>
        <scheme val="minor"/>
      </rPr>
      <t>Promowanie strategii niskoemisyjnych dla wszystkich rodzajów terytoriów, w szczególności dla obszarów miejskich, w tym wspieranie zrównoważonej multimodalnej mobilności miejskiej i działań adaptacyjnych mających oddziaływanie łagodzące na zmiany klimatu</t>
    </r>
  </si>
  <si>
    <r>
      <t xml:space="preserve">PRIORYTET INWESTYCYJNY 5b: </t>
    </r>
    <r>
      <rPr>
        <b/>
        <i/>
        <sz val="10"/>
        <color rgb="FFC00000"/>
        <rFont val="Calibri"/>
        <family val="2"/>
        <charset val="238"/>
        <scheme val="minor"/>
      </rPr>
      <t>Wspieranie inwestycji ukierunkowanych na konkretne rodzaje zagrożeń przy jednoczesnym zwiększeniu odporności na klęski i katastrofy i rozwijaniu systemów zarządzania klęskami i katastrofami</t>
    </r>
  </si>
  <si>
    <r>
      <t xml:space="preserve">PRIORYTET INWESTYCYJNY 6a: </t>
    </r>
    <r>
      <rPr>
        <b/>
        <i/>
        <sz val="10"/>
        <color rgb="FFC00000"/>
        <rFont val="Calibri"/>
        <family val="2"/>
        <charset val="238"/>
        <scheme val="minor"/>
      </rPr>
      <t>Inwestowanie w sektor gospodarki odpadami celem wypełnienia zobowiązań określonych w dorobku prawnym Unii w zakresie środowiska oraz zaspokojenia wykraczających poza te zobowiązania potrzeb inwestycyjnych określonych przez państwa członkowskie</t>
    </r>
  </si>
  <si>
    <r>
      <t xml:space="preserve">PRIORYTET INWESTYCYJNY 6b: </t>
    </r>
    <r>
      <rPr>
        <b/>
        <i/>
        <sz val="10"/>
        <color rgb="FFC00000"/>
        <rFont val="Calibri"/>
        <family val="2"/>
        <charset val="238"/>
        <scheme val="minor"/>
      </rPr>
      <t>Inwestowanie w sektor gospodarki wodnej celem wypełnienia zobowiązań określonych w dorobku prawnym Unii w zakresie środowiska oraz zaspokojenia wykraczających poza te zobowiązania potrzeb inwestycyjnych, określonych przez państwo członkowskie</t>
    </r>
  </si>
  <si>
    <r>
      <t xml:space="preserve">PRIORYTET INWESTYCYJNY 6c: </t>
    </r>
    <r>
      <rPr>
        <b/>
        <i/>
        <sz val="10"/>
        <color rgb="FFC00000"/>
        <rFont val="Calibri"/>
        <family val="2"/>
        <charset val="238"/>
        <scheme val="minor"/>
      </rPr>
      <t>Zachowanie, ochrona, promowanie i rozwój dziedzictwa kulturowego i naturalnego</t>
    </r>
  </si>
  <si>
    <r>
      <t xml:space="preserve">PRIORYTET INWESTYCYJNY 6d: </t>
    </r>
    <r>
      <rPr>
        <b/>
        <i/>
        <sz val="10"/>
        <color rgb="FFC00000"/>
        <rFont val="Calibri"/>
        <family val="2"/>
        <charset val="238"/>
        <scheme val="minor"/>
      </rPr>
      <t xml:space="preserve">Ochrona i przywrócenie różnorodności biologicznej, ochrona i rekultywacja gleby oraz wspieranie usług ekosystemowych, także poprzez program "Natura 2000" i zieloną infrastrukturę </t>
    </r>
  </si>
  <si>
    <r>
      <t xml:space="preserve">PRIORYTET INWESTYCYJNY 7b: </t>
    </r>
    <r>
      <rPr>
        <b/>
        <i/>
        <sz val="10"/>
        <color rgb="FFC00000"/>
        <rFont val="Calibri"/>
        <family val="2"/>
        <charset val="238"/>
        <scheme val="minor"/>
      </rPr>
      <t>Zwiększanie mobilności regionalnej poprzez łączenie węzłów drugorzędnych i trzeciorzędnych z infrastrukturę TEN-T, w tym z węzłami multimodalnymi</t>
    </r>
  </si>
  <si>
    <r>
      <t xml:space="preserve">PRIORYTET INWESTYCYJNY 7d: </t>
    </r>
    <r>
      <rPr>
        <b/>
        <i/>
        <sz val="10"/>
        <color rgb="FFC00000"/>
        <rFont val="Calibri"/>
        <family val="2"/>
        <charset val="238"/>
        <scheme val="minor"/>
      </rPr>
      <t>Rozwój i rehabilitacja kompleksowych wysokiej jakości i interoperacyjnych systemów transportu kolejowego oraz propagowanie działań służących zmniejszeniu hałasu</t>
    </r>
  </si>
  <si>
    <r>
      <t xml:space="preserve">PRIORYTET INWESTYCYJNY 2c: </t>
    </r>
    <r>
      <rPr>
        <b/>
        <i/>
        <sz val="10"/>
        <color rgb="FFC00000"/>
        <rFont val="Calibri"/>
        <family val="2"/>
        <charset val="238"/>
        <scheme val="minor"/>
      </rPr>
      <t>Wzmocnienie zastosowań TIK dla e-administracji, e-uczenia się, e-włączenia społecznego, e-kultury i e-zdrowia</t>
    </r>
  </si>
  <si>
    <r>
      <t xml:space="preserve">PRIORYTET INWESTYCYJNY 9a: </t>
    </r>
    <r>
      <rPr>
        <b/>
        <i/>
        <sz val="10"/>
        <color rgb="FFC00000"/>
        <rFont val="Calibri"/>
        <family val="2"/>
        <charset val="238"/>
        <scheme val="minor"/>
      </rPr>
      <t>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r>
  </si>
  <si>
    <r>
      <t xml:space="preserve">PRIORYTET INWESTYCYJNY 9b: </t>
    </r>
    <r>
      <rPr>
        <b/>
        <i/>
        <sz val="10"/>
        <color rgb="FFC00000"/>
        <rFont val="Calibri"/>
        <family val="2"/>
        <charset val="238"/>
        <scheme val="minor"/>
      </rPr>
      <t>Wspieranie rewitalizacji fizycznej, gospodarczej i społecznej ubogich społeczności na obszarach miejskich i wiejskich</t>
    </r>
  </si>
  <si>
    <r>
      <t xml:space="preserve">PRIORYTET INWESTYCYJNY 10a: </t>
    </r>
    <r>
      <rPr>
        <b/>
        <i/>
        <sz val="10"/>
        <color rgb="FFC00000"/>
        <rFont val="Calibri"/>
        <family val="2"/>
        <charset val="238"/>
        <scheme val="minor"/>
      </rPr>
      <t>Inwestowanie w kształcenie, szkolenie oraz szkolenie zawodowe na rzecz zdobywania umiejętności i uczenia się przez całe życie poprzez rozwój infrastruktury edukacyjnej i szkoleniowej</t>
    </r>
  </si>
  <si>
    <t>OP 3</t>
  </si>
  <si>
    <t>OP 4</t>
  </si>
  <si>
    <t>kluczowy etap wdrażania</t>
  </si>
  <si>
    <t>5bKEW</t>
  </si>
  <si>
    <t>Liczba urządzeń dla celów ochrony przeciwpowodziowej w podpisanych umowach</t>
  </si>
  <si>
    <t>OP 5</t>
  </si>
  <si>
    <t>6aKEW</t>
  </si>
  <si>
    <t>Liczba wspartych Punktów Selektywnego Zbierania Odpadów Komunalnych w podpisanych umowach</t>
  </si>
  <si>
    <t>Liczba zabytków nieruchomych objetych wsparciem</t>
  </si>
  <si>
    <t>6cKEW</t>
  </si>
  <si>
    <t>Liczba zabytków nieruchomych objetych wsparciem w podpisanych umowach</t>
  </si>
  <si>
    <t>OP 6</t>
  </si>
  <si>
    <t>7bKEW</t>
  </si>
  <si>
    <t>Całkowita długość przebudowanych lub zmodernizowanych dróg w podpisanych umowach</t>
  </si>
  <si>
    <t>OP 7</t>
  </si>
  <si>
    <t>Liczba osób bezrobotnych (łącznie z długotrwale bezrobotnymi) objętych wsparciem w programie</t>
  </si>
  <si>
    <t>Liczba osób pozostających bez pracy, które otrzymały bezzwrotne środki na podjęcie działalności gospodarczej w programie</t>
  </si>
  <si>
    <t>OP 8</t>
  </si>
  <si>
    <t>OP 9</t>
  </si>
  <si>
    <t>Liczba osób pochodzących z obszarów wiejskich</t>
  </si>
  <si>
    <t>OP 10</t>
  </si>
  <si>
    <t>Zdawalność egzaminów potwierdzających kwalifikwacje zawodowe</t>
  </si>
  <si>
    <r>
      <t>Tabela 8. Wykorzystanie finansowania krzyżowego</t>
    </r>
    <r>
      <rPr>
        <b/>
        <vertAlign val="superscript"/>
        <sz val="12"/>
        <color theme="1"/>
        <rFont val="Calibri"/>
        <family val="2"/>
        <charset val="238"/>
        <scheme val="minor"/>
      </rPr>
      <t>1</t>
    </r>
    <r>
      <rPr>
        <b/>
        <sz val="12"/>
        <color theme="1"/>
        <rFont val="Calibri"/>
        <family val="2"/>
        <charset val="238"/>
        <scheme val="minor"/>
      </rPr>
      <t xml:space="preserve">  </t>
    </r>
    <r>
      <rPr>
        <b/>
        <sz val="12"/>
        <color rgb="FF993300"/>
        <rFont val="Calibri"/>
        <family val="2"/>
        <charset val="238"/>
        <scheme val="minor"/>
      </rPr>
      <t xml:space="preserve"> </t>
    </r>
  </si>
  <si>
    <t>Dane szacunkowe za rok 2015. Dane niedostępne za rok 2016 (brak danych w GUS).</t>
  </si>
  <si>
    <t xml:space="preserve">Tabela 5. Informacje na temat celów pośrednich i końcowych określonych w ramach wykonania </t>
  </si>
  <si>
    <t>CR01</t>
  </si>
  <si>
    <t>CR02</t>
  </si>
  <si>
    <t>CR05</t>
  </si>
  <si>
    <r>
      <t>Uczestnicy pracujący, łącznie z prowadzącymi działalność na własny rachunek, sześć miesięcy po opuszczeniu programu</t>
    </r>
    <r>
      <rPr>
        <i/>
        <vertAlign val="superscript"/>
        <sz val="10"/>
        <color indexed="8"/>
        <rFont val="Calibri"/>
        <family val="2"/>
        <charset val="238"/>
        <scheme val="minor"/>
      </rPr>
      <t>2</t>
    </r>
  </si>
  <si>
    <t>CRO7</t>
  </si>
  <si>
    <t>CR08</t>
  </si>
  <si>
    <r>
      <t>Uczestnicy powyżej 54 roku życia, pracujący, łącznie z prowadzącymi działalność na własny rachunek, sześć miesięcy po opuszczeniu programu</t>
    </r>
    <r>
      <rPr>
        <i/>
        <vertAlign val="superscript"/>
        <sz val="10"/>
        <color indexed="8"/>
        <rFont val="Calibri"/>
        <family val="2"/>
        <charset val="238"/>
        <scheme val="minor"/>
      </rPr>
      <t>2</t>
    </r>
  </si>
  <si>
    <t>CR09</t>
  </si>
  <si>
    <r>
      <t>Uczestnicy w niekorzystnej sytuacji społecznej, pracujący, łącznie z prowadzącymi działalność na własny rachunek, sześć miesięcy po opuszczeniu programu</t>
    </r>
    <r>
      <rPr>
        <i/>
        <vertAlign val="superscript"/>
        <sz val="10"/>
        <color indexed="8"/>
        <rFont val="Calibri"/>
        <family val="2"/>
        <charset val="238"/>
        <scheme val="minor"/>
      </rPr>
      <t>2</t>
    </r>
  </si>
  <si>
    <t>Tabela 2A (PI 8iii)</t>
  </si>
  <si>
    <t>Tabela 2A (PI 8iv)</t>
  </si>
  <si>
    <r>
      <t xml:space="preserve">PRIORYTET INWESTYCYJNY 8iv: </t>
    </r>
    <r>
      <rPr>
        <b/>
        <i/>
        <sz val="12"/>
        <color rgb="FFC00000"/>
        <rFont val="Calibri"/>
        <family val="2"/>
        <charset val="238"/>
        <scheme val="minor"/>
      </rPr>
      <t>Równość mężczyzn i kobiet we wszystkich dziedzinach, w tym dostęp do zatrudnienia, rozwój kariery, godzenie życia zawodowego i prywatnego oraz promowanie równości wynagrodzeń za taką samą pracę</t>
    </r>
  </si>
  <si>
    <t>Tabela 2A (PI 8vi)</t>
  </si>
  <si>
    <r>
      <t xml:space="preserve">PRIORYTET INWESTYCYJNY 8vi: </t>
    </r>
    <r>
      <rPr>
        <b/>
        <i/>
        <sz val="12"/>
        <color rgb="FFC00000"/>
        <rFont val="Calibri"/>
        <family val="2"/>
        <charset val="238"/>
        <scheme val="minor"/>
      </rPr>
      <t>Aktywne i zdrowe starzenie się</t>
    </r>
  </si>
  <si>
    <t>Tabela 2A (PI 9i)</t>
  </si>
  <si>
    <t>PRIORYTET INWESTYCYJNY 9i: Aktywne włączenie, w tym z myślą o promowaniu równych szans oraz aktywnego uczestnictwa i zwiększaniu szans na zatrudnienie</t>
  </si>
  <si>
    <r>
      <t>Uczestnicy pracujący, łącznie z prowadzącymi działalność na własny rachunek, sześć miesięcy po opuszczeniu programu</t>
    </r>
    <r>
      <rPr>
        <i/>
        <vertAlign val="superscript"/>
        <sz val="10"/>
        <color theme="1"/>
        <rFont val="Calibri"/>
        <family val="2"/>
        <charset val="238"/>
        <scheme val="minor"/>
      </rPr>
      <t>2</t>
    </r>
  </si>
  <si>
    <r>
      <t>Uczestnicy znajdujący się w lepszej sytuacji na rynku pracy sześć miesięcy po opuszczeniu programu</t>
    </r>
    <r>
      <rPr>
        <i/>
        <vertAlign val="superscript"/>
        <sz val="10"/>
        <color theme="1"/>
        <rFont val="Calibri"/>
        <family val="2"/>
        <charset val="238"/>
        <scheme val="minor"/>
      </rPr>
      <t>2</t>
    </r>
  </si>
  <si>
    <r>
      <t>Uczestnicy powyżej 54 roku życia, pracujący, łącznie z prowadzącymi działalność na własny rachunek, sześć miesięcy po opuszczeniu programu</t>
    </r>
    <r>
      <rPr>
        <i/>
        <vertAlign val="superscript"/>
        <sz val="10"/>
        <color theme="1"/>
        <rFont val="Calibri"/>
        <family val="2"/>
        <charset val="238"/>
        <scheme val="minor"/>
      </rPr>
      <t>2</t>
    </r>
  </si>
  <si>
    <r>
      <t>Uczestnicy w niekorzystnej sytuacji społecznej, pracujący, łącznie z prowadzącymi działalność na własny rachunek, sześć miesięcy po opuszczeniu programu</t>
    </r>
    <r>
      <rPr>
        <i/>
        <vertAlign val="superscript"/>
        <sz val="10"/>
        <color theme="1"/>
        <rFont val="Calibri"/>
        <family val="2"/>
        <charset val="238"/>
        <scheme val="minor"/>
      </rPr>
      <t>2</t>
    </r>
  </si>
  <si>
    <t>Tabela 2A (PI 9iv)</t>
  </si>
  <si>
    <t>PRIORYTET INWESTYCYJNY 9iv: Ułatwianie dostępu do przystępnych cenowo, trwałych oraz wysokiej jakości usług, w tym opieki zdrowotnej i usług socjalnych</t>
  </si>
  <si>
    <t>Tabela 2A (PI 9v)</t>
  </si>
  <si>
    <t>Tabela 2A (PI 10i)</t>
  </si>
  <si>
    <t>Tabela 2A (PI 10iii)</t>
  </si>
  <si>
    <t>Tabela 2A (PI 10iv)</t>
  </si>
  <si>
    <t xml:space="preserve">Osoby bierne zawodowo, nieuczestniczące w kształceniu ani szkoleniu (EFS) </t>
  </si>
  <si>
    <t xml:space="preserve">Osoby poniżej 25 lat (EFS) </t>
  </si>
  <si>
    <t xml:space="preserve">Osoby powyżej 54 lat </t>
  </si>
  <si>
    <t xml:space="preserve">Osoby powyżej 54 lat, które są bezrobotne, łącznie z długotrwale bezrobotnymi, lub są bierne zawodowo i nie uczestniczą w kształceniu lub szkoleniu </t>
  </si>
  <si>
    <t xml:space="preserve">Osoby z wykształceniem podstawowym (ISCED 1) lub średnim I stopnia (ISCED 2) (EFS) </t>
  </si>
  <si>
    <t>CO10</t>
  </si>
  <si>
    <t xml:space="preserve">Osoby z wykształceniem na poziomie ponadgimnazjalnym (ISCED 3) lub policealnym (ISCED 4) (EFS) </t>
  </si>
  <si>
    <t>CO11</t>
  </si>
  <si>
    <t xml:space="preserve">Osoby z wykształceniem wyższym (ISCED 5 do 8) (EFS) </t>
  </si>
  <si>
    <t>CO15</t>
  </si>
  <si>
    <t xml:space="preserve">Migranci, uczestnicy obcego pochodzenia, mniejszości (w tym społeczności marginalizowane, takie jak Romowie) (EFS) </t>
  </si>
  <si>
    <t xml:space="preserve">Inne osoby w niekorzystnej sytuacji społecznej (EFS) </t>
  </si>
  <si>
    <t>CO18</t>
  </si>
  <si>
    <t xml:space="preserve">Liczba projektów zrealizowanych w pełni lub częściowo przez partnerów społecznych lub organizacje pozarządowe </t>
  </si>
  <si>
    <t xml:space="preserve">Liczba projektów ukierunkowanych na trwały udział kobiet w zatrudnieniu i rozwój ich kariery zawodowej </t>
  </si>
  <si>
    <t>CO22</t>
  </si>
  <si>
    <t xml:space="preserve">Liczba projektów obejmujących administrację publiczną lub służby publiczne na szczeblu krajowym, regionalnym lub lokalnym </t>
  </si>
  <si>
    <t xml:space="preserve">Liczba objętych wsparciem mikro-, małych i średnich przedsiębiorstw (w tym przedsiębiorstw spółdzielczych i przedsiębiorstw gospodarki społecznej) </t>
  </si>
  <si>
    <t>Tabela 4A (PI 8iii)</t>
  </si>
  <si>
    <t>Tabela 4A (PI 8iv)</t>
  </si>
  <si>
    <t>Tabela 4A (PI 8vi)</t>
  </si>
  <si>
    <r>
      <t>Osoby bezdomne lub dotknięte wykluczeniem mieszkaniowym</t>
    </r>
    <r>
      <rPr>
        <i/>
        <vertAlign val="superscript"/>
        <sz val="10"/>
        <color indexed="8"/>
        <rFont val="Calibri"/>
        <family val="2"/>
        <charset val="238"/>
        <scheme val="minor"/>
      </rPr>
      <t xml:space="preserve"> </t>
    </r>
    <r>
      <rPr>
        <i/>
        <sz val="10"/>
        <color indexed="8"/>
        <rFont val="Calibri"/>
        <family val="2"/>
        <charset val="238"/>
        <scheme val="minor"/>
      </rPr>
      <t xml:space="preserve">(EFS) </t>
    </r>
  </si>
  <si>
    <r>
      <t>Osoby pochodzące z obszarów wiejskich</t>
    </r>
    <r>
      <rPr>
        <i/>
        <vertAlign val="superscript"/>
        <sz val="10"/>
        <color indexed="8"/>
        <rFont val="Calibri"/>
        <family val="2"/>
        <charset val="238"/>
        <scheme val="minor"/>
      </rPr>
      <t xml:space="preserve">1 </t>
    </r>
    <r>
      <rPr>
        <i/>
        <sz val="10"/>
        <color indexed="8"/>
        <rFont val="Calibri"/>
        <family val="2"/>
        <charset val="238"/>
        <scheme val="minor"/>
      </rPr>
      <t xml:space="preserve">(EFS) </t>
    </r>
  </si>
  <si>
    <r>
      <t>Osoby bezdomne lub dotknięte wykluczeniem mieszkaniowym</t>
    </r>
    <r>
      <rPr>
        <i/>
        <vertAlign val="superscript"/>
        <sz val="10"/>
        <color indexed="8"/>
        <rFont val="Calibri"/>
        <family val="2"/>
        <charset val="238"/>
        <scheme val="minor"/>
      </rPr>
      <t xml:space="preserve">1 </t>
    </r>
    <r>
      <rPr>
        <i/>
        <sz val="10"/>
        <color indexed="8"/>
        <rFont val="Calibri"/>
        <family val="2"/>
        <charset val="238"/>
        <scheme val="minor"/>
      </rPr>
      <t xml:space="preserve">(EFS) </t>
    </r>
  </si>
  <si>
    <r>
      <rPr>
        <vertAlign val="superscript"/>
        <sz val="12"/>
        <color indexed="8"/>
        <rFont val="Calibri"/>
        <family val="2"/>
        <charset val="238"/>
        <scheme val="minor"/>
      </rPr>
      <t>1</t>
    </r>
    <r>
      <rPr>
        <sz val="12"/>
        <color indexed="8"/>
        <rFont val="Calibri"/>
        <family val="2"/>
        <charset val="238"/>
        <scheme val="minor"/>
      </rPr>
      <t xml:space="preserve"> W tabeli 1 podział według płci będzie stosowany w polach przedstawiających roczne wartości tylko wówczas, gdy został uwzględniony w tabeli 12 PO. W przeciwnym razie należy wpisać „Ogółem”.</t>
    </r>
  </si>
  <si>
    <r>
      <t xml:space="preserve">Wartość docelowa </t>
    </r>
    <r>
      <rPr>
        <sz val="10"/>
        <color theme="1"/>
        <rFont val="Calibri"/>
        <family val="2"/>
        <charset val="238"/>
        <scheme val="minor"/>
      </rPr>
      <t>(2023 r.)</t>
    </r>
  </si>
  <si>
    <r>
      <t xml:space="preserve">Wartość docelowa (2023 r.) </t>
    </r>
    <r>
      <rPr>
        <i/>
        <sz val="10"/>
        <color theme="1"/>
        <rFont val="Calibri"/>
        <family val="2"/>
        <charset val="238"/>
        <scheme val="minor"/>
      </rPr>
      <t>(nieobowiązkowy podział ze względu na płeć w odniesieniu do wartości docelowej)</t>
    </r>
  </si>
  <si>
    <r>
      <t xml:space="preserve">Wartość skumulowana </t>
    </r>
    <r>
      <rPr>
        <i/>
        <sz val="10"/>
        <color theme="1"/>
        <rFont val="Calibri"/>
        <family val="2"/>
        <charset val="238"/>
        <scheme val="minor"/>
      </rPr>
      <t>(obliczana automatycznie)</t>
    </r>
  </si>
  <si>
    <r>
      <t xml:space="preserve">Wartość skumulowana </t>
    </r>
    <r>
      <rPr>
        <i/>
        <sz val="10"/>
        <color theme="1"/>
        <rFont val="Calibri"/>
        <family val="2"/>
        <charset val="238"/>
        <scheme val="minor"/>
      </rPr>
      <t>(obliczana automatycznie</t>
    </r>
    <r>
      <rPr>
        <b/>
        <sz val="10"/>
        <color theme="1"/>
        <rFont val="Calibri"/>
        <family val="2"/>
        <charset val="238"/>
        <scheme val="minor"/>
      </rPr>
      <t>)</t>
    </r>
  </si>
  <si>
    <r>
      <t xml:space="preserve">Tabela 2A. Wspólne wskaźniki rezultatu dla EFS (ze względu na oś priorytetową, priorytet inwestycyjny i kategorię regionu). 
</t>
    </r>
    <r>
      <rPr>
        <i/>
        <sz val="12"/>
        <color theme="1"/>
        <rFont val="Calibri"/>
        <family val="2"/>
        <charset val="238"/>
        <scheme val="minor"/>
      </rPr>
      <t>Dane na temat wszystkich wspólnych wskaźników rezultatu dla EFS (z i bez wartości docelowej) przedstawia się w sprawozdaniu zgodnie z podziałem na płeć. W przypadku osi priorytetowej „Pomoc techniczna” w sprawozdaniu przedstawia się jedynie te wskaźniki wspólne, w odniesieniu do których ustanowiono wartość docelową</t>
    </r>
    <r>
      <rPr>
        <i/>
        <vertAlign val="superscript"/>
        <sz val="12"/>
        <color indexed="8"/>
        <rFont val="Calibri"/>
        <family val="2"/>
        <charset val="238"/>
        <scheme val="minor"/>
      </rPr>
      <t>1</t>
    </r>
  </si>
  <si>
    <t>PI 2c, 9a, 9b i 10a</t>
  </si>
  <si>
    <r>
      <t>Kategoria regionu</t>
    </r>
    <r>
      <rPr>
        <i/>
        <sz val="10"/>
        <color theme="1"/>
        <rFont val="Calibri"/>
        <family val="2"/>
        <charset val="238"/>
        <scheme val="minor"/>
      </rPr>
      <t xml:space="preserve"> (w stosownych przypadkach)</t>
    </r>
  </si>
  <si>
    <r>
      <t>Kategoria regionu</t>
    </r>
    <r>
      <rPr>
        <b/>
        <sz val="8"/>
        <color theme="1"/>
        <rFont val="Calibri"/>
        <family val="2"/>
        <charset val="238"/>
        <scheme val="minor"/>
      </rPr>
      <t xml:space="preserve"> </t>
    </r>
  </si>
  <si>
    <r>
      <t xml:space="preserve">Tabela 3B. W odniesieniu do wybranych wspólnych wskaźników produktu dla wsparcia z EFRR w ramach celu „Inwestycje na rzecz wzrostu gospodarczego i zatrudnienia” związanego z inwestycjami produkcyjnymi — </t>
    </r>
    <r>
      <rPr>
        <i/>
        <sz val="9"/>
        <color theme="1"/>
        <rFont val="Calibri"/>
        <family val="2"/>
        <charset val="238"/>
        <scheme val="minor"/>
      </rPr>
      <t>liczba przedsiębiorstw otrzymujących wsparcie w ramach programu operacyjnego — przy czym każde przedsiębiorstwo liczone jest tylko raz, niezależnie od liczby projektów w ramach danego przedsiębiorstwa</t>
    </r>
  </si>
  <si>
    <t>Tabela 4A (PI 9i)</t>
  </si>
  <si>
    <r>
      <t>Osoby bezdomne lub dotknięte wykluczeniem mieszkaniowym</t>
    </r>
    <r>
      <rPr>
        <i/>
        <vertAlign val="superscript"/>
        <sz val="10"/>
        <color theme="1"/>
        <rFont val="Calibri"/>
        <family val="2"/>
        <charset val="238"/>
        <scheme val="minor"/>
      </rPr>
      <t xml:space="preserve">1 </t>
    </r>
    <r>
      <rPr>
        <i/>
        <sz val="10"/>
        <color theme="1"/>
        <rFont val="Calibri"/>
        <family val="2"/>
        <charset val="238"/>
        <scheme val="minor"/>
      </rPr>
      <t xml:space="preserve">(EFS) </t>
    </r>
  </si>
  <si>
    <r>
      <t>Osoby pochodzące z obszarów wiejskich</t>
    </r>
    <r>
      <rPr>
        <i/>
        <vertAlign val="superscript"/>
        <sz val="10"/>
        <color theme="1"/>
        <rFont val="Calibri"/>
        <family val="2"/>
        <charset val="238"/>
        <scheme val="minor"/>
      </rPr>
      <t xml:space="preserve">1 </t>
    </r>
    <r>
      <rPr>
        <i/>
        <sz val="10"/>
        <color theme="1"/>
        <rFont val="Calibri"/>
        <family val="2"/>
        <charset val="238"/>
        <scheme val="minor"/>
      </rPr>
      <t xml:space="preserve">(EFS) </t>
    </r>
  </si>
  <si>
    <t>Tabela 4A (PI 9iv)</t>
  </si>
  <si>
    <t>Tabela 4A (PI 9v)</t>
  </si>
  <si>
    <r>
      <t xml:space="preserve">Wartość docelowa (2023 r.) </t>
    </r>
    <r>
      <rPr>
        <i/>
        <sz val="10"/>
        <color theme="1"/>
        <rFont val="Calibri"/>
        <family val="2"/>
        <charset val="238"/>
        <scheme val="minor"/>
      </rPr>
      <t>Nieobowiązkowy podział ze względu na płeć (w odniesieniu do wartości docelowej)</t>
    </r>
  </si>
  <si>
    <r>
      <t xml:space="preserve">Wartość skumulowana
 </t>
    </r>
    <r>
      <rPr>
        <i/>
        <sz val="10"/>
        <color theme="1"/>
        <rFont val="Calibri"/>
        <family val="2"/>
        <charset val="238"/>
        <scheme val="minor"/>
      </rPr>
      <t>(obliczana automatycznie)</t>
    </r>
  </si>
  <si>
    <r>
      <t>Całkowita łączna liczba uczestników</t>
    </r>
    <r>
      <rPr>
        <b/>
        <vertAlign val="superscript"/>
        <sz val="11"/>
        <color indexed="8"/>
        <rFont val="Calibri"/>
        <family val="2"/>
        <charset val="238"/>
        <scheme val="minor"/>
      </rPr>
      <t>2</t>
    </r>
  </si>
  <si>
    <t>Cel pośredni 
na 2018 r.</t>
  </si>
  <si>
    <r>
      <t>OSIĄGNIĘTA WARTOŚĆ</t>
    </r>
    <r>
      <rPr>
        <b/>
        <vertAlign val="superscript"/>
        <sz val="11"/>
        <color indexed="8"/>
        <rFont val="Calibri"/>
        <family val="2"/>
        <charset val="238"/>
      </rPr>
      <t>1</t>
    </r>
  </si>
  <si>
    <r>
      <t xml:space="preserve">Rodzaj wskaźnika </t>
    </r>
    <r>
      <rPr>
        <i/>
        <sz val="9"/>
        <color theme="1"/>
        <rFont val="Calibri"/>
        <family val="2"/>
        <charset val="238"/>
        <scheme val="minor"/>
      </rPr>
      <t>(kluczowe etapy wdrażania, produkt finansowy lub, w stosownych przypadkach, wskaźnik rezultatu)</t>
    </r>
  </si>
  <si>
    <r>
      <t>Jednostka miary</t>
    </r>
    <r>
      <rPr>
        <sz val="11"/>
        <color theme="1"/>
        <rFont val="Calibri"/>
        <family val="2"/>
        <charset val="238"/>
        <scheme val="minor"/>
      </rPr>
      <t xml:space="preserve"> 
</t>
    </r>
    <r>
      <rPr>
        <i/>
        <sz val="9"/>
        <color theme="1"/>
        <rFont val="Calibri"/>
        <family val="2"/>
        <charset val="238"/>
        <scheme val="minor"/>
      </rPr>
      <t>(w stosownych przypadkach)</t>
    </r>
  </si>
  <si>
    <t>Cel końcowy 
(2023 r.)</t>
  </si>
  <si>
    <t>Nr identyfikacyjny</t>
  </si>
  <si>
    <r>
      <t xml:space="preserve">Stopa 
dofinansowania 
</t>
    </r>
    <r>
      <rPr>
        <i/>
        <sz val="8"/>
        <color theme="1"/>
        <rFont val="Calibri"/>
        <family val="2"/>
        <charset val="238"/>
        <scheme val="minor"/>
      </rPr>
      <t>(w %)</t>
    </r>
  </si>
  <si>
    <r>
      <t>Kwota wsparcia UE, jaką przewiduje się wykorzystać w celu finansowania krzyżowego na podstawie wybranych operacji</t>
    </r>
    <r>
      <rPr>
        <b/>
        <vertAlign val="superscript"/>
        <sz val="10"/>
        <color indexed="8"/>
        <rFont val="Calibri"/>
        <family val="2"/>
        <charset val="238"/>
      </rPr>
      <t>2</t>
    </r>
    <r>
      <rPr>
        <sz val="10"/>
        <color indexed="8"/>
        <rFont val="Calibri"/>
        <family val="2"/>
        <charset val="238"/>
      </rPr>
      <t xml:space="preserve"> </t>
    </r>
    <r>
      <rPr>
        <i/>
        <sz val="9"/>
        <color indexed="8"/>
        <rFont val="Calibri"/>
        <family val="2"/>
        <charset val="238"/>
      </rPr>
      <t>(w EUR)</t>
    </r>
  </si>
  <si>
    <r>
      <t xml:space="preserve">Kwota wydatków, które mają zostać poniesione poza terytorium Unii w ramach celów tematycznych 8 i 10 na podstawie wybranych operacji 
</t>
    </r>
    <r>
      <rPr>
        <i/>
        <sz val="9"/>
        <color theme="1"/>
        <rFont val="Calibri"/>
        <family val="2"/>
        <charset val="238"/>
        <scheme val="minor"/>
      </rPr>
      <t>(w EUR)</t>
    </r>
  </si>
  <si>
    <r>
      <t xml:space="preserve">Udział w całkowitej alokacji finansowej (wkład unijny i krajowy) na program w ramach EFS lub objętą EFS część programu wielofunduszowego (%) 
</t>
    </r>
    <r>
      <rPr>
        <i/>
        <sz val="9"/>
        <color theme="1"/>
        <rFont val="Calibri"/>
        <family val="2"/>
        <charset val="238"/>
        <scheme val="minor"/>
      </rPr>
      <t>(1/całkowita alokacja finansowa (wkład unijny i krajowy) na program w ramach EFS lub objętą EFS część programu wielofunduszowego*100)</t>
    </r>
  </si>
  <si>
    <r>
      <t xml:space="preserve">Wydatki kwalifikowalne poniesione poza terytorium Unii, zadeklarowane przez beneficjentów instytucji zarządzającej 
</t>
    </r>
    <r>
      <rPr>
        <i/>
        <sz val="9"/>
        <color theme="1"/>
        <rFont val="Calibri"/>
        <family val="2"/>
        <charset val="238"/>
        <scheme val="minor"/>
      </rPr>
      <t>(w EUR)</t>
    </r>
  </si>
  <si>
    <r>
      <t xml:space="preserve">Udział w całkowitej alokacji finansowej (wkład unijny i krajowy) na program w ramach EFS lub objętą EFS część programu wielofunduszowego (%) 
</t>
    </r>
    <r>
      <rPr>
        <i/>
        <sz val="9"/>
        <color theme="1"/>
        <rFont val="Calibri"/>
        <family val="2"/>
        <charset val="238"/>
        <scheme val="minor"/>
      </rPr>
      <t>(3/całkowita alokacja finansowa (wkład unijny i krajowy) na program w ramach EFS lub objętą EFS część programu wielofunduszowego*100)</t>
    </r>
  </si>
  <si>
    <r>
      <t xml:space="preserve">Odpowiadające wsparcie UE na rzecz wydatków kwalifikowalnych poniesionych podczas operacji w celu wsparcia ludzi młodych spoza kwalifikujących się regionów, wynikające ze stosowania poziomu współfinansowania osi priorytetowej </t>
    </r>
    <r>
      <rPr>
        <i/>
        <sz val="9"/>
        <color theme="1"/>
        <rFont val="Calibri"/>
        <family val="2"/>
        <charset val="238"/>
        <scheme val="minor"/>
      </rPr>
      <t>(w EUR)</t>
    </r>
  </si>
  <si>
    <r>
      <t xml:space="preserve">Kwota wsparcia UE w ramach Inicjatywy na rzecz zatrudnienia ludzi młodych (szczególna alokacja dla Inicjatywy na rzecz zatrudnienia ludzi młodych i odpowiadające wsparcie EFS) przewidziana do podziału między ludzi młodych spoza kwalifikujących się regionów na poziomie NUTS 2 
</t>
    </r>
    <r>
      <rPr>
        <i/>
        <sz val="9"/>
        <color theme="1"/>
        <rFont val="Calibri"/>
        <family val="2"/>
        <charset val="238"/>
        <scheme val="minor"/>
      </rPr>
      <t>(w EUR), zgodnie z sekcją 2.A.6.1 programu operacyjnego</t>
    </r>
  </si>
  <si>
    <r>
      <t xml:space="preserve">Kwota wsparcia UE w ramach Inicjatywy na rzecz zatrudnienia ludzi młodych (szczególna alokacja dla Inicjatywy na rzecz zatrudnienia ludzi młodych i odpowiadające wsparcie EFS) przeznaczona na operacje w celu zapewnienia wsparcia ludziom młodym spoza kwalifikujących się regionów na poziomie NUTS 2 
</t>
    </r>
    <r>
      <rPr>
        <i/>
        <sz val="9"/>
        <color theme="1"/>
        <rFont val="Calibri"/>
        <family val="2"/>
        <charset val="238"/>
        <scheme val="minor"/>
      </rPr>
      <t>(w EUR)</t>
    </r>
  </si>
  <si>
    <r>
      <t xml:space="preserve">Wydatki kwalifikowalne poniesione podczas operacji w celu wsparcia ludzi młodych spoza kwalifikujących się regionów 
</t>
    </r>
    <r>
      <rPr>
        <i/>
        <sz val="9"/>
        <color theme="1"/>
        <rFont val="Calibri"/>
        <family val="2"/>
        <charset val="238"/>
        <scheme val="minor"/>
      </rPr>
      <t>(w EUR)</t>
    </r>
  </si>
  <si>
    <r>
      <t xml:space="preserve">Wskaźnik osiągnięć
 </t>
    </r>
    <r>
      <rPr>
        <i/>
        <sz val="10"/>
        <color theme="1"/>
        <rFont val="Calibri"/>
        <family val="2"/>
        <charset val="238"/>
        <scheme val="minor"/>
      </rPr>
      <t>Nieobowiązkowy podział ze względu na płeć</t>
    </r>
  </si>
  <si>
    <r>
      <t xml:space="preserve">Tabela 4B. Specyficzne dla programu wskaźniki produktu dla EFS (według osi priorytetowej, priorytetu inwestycyjnego i kategorii regionu; ma zastosowanie także do osi priorytetowych „Pomoc techniczna”) 
</t>
    </r>
    <r>
      <rPr>
        <i/>
        <sz val="14"/>
        <color theme="1"/>
        <rFont val="Calibri"/>
        <family val="2"/>
        <charset val="238"/>
        <scheme val="minor"/>
      </rPr>
      <t>W odniesieniu do Inicjatywy na rzecz zatrudnienia ludzi młodych, każdej osi priorytetowej lub dowolnej części tej osi nie jest wymagany podział według kategorii regionu</t>
    </r>
  </si>
  <si>
    <r>
      <t>Uczestnicy pracujący, łącznie z prowadzącymi działalność na własny rachunek, sześć miesięcy po opuszczeniu programu</t>
    </r>
    <r>
      <rPr>
        <i/>
        <vertAlign val="superscript"/>
        <sz val="10"/>
        <color indexed="8"/>
        <rFont val="Calibri"/>
        <family val="2"/>
        <charset val="238"/>
        <scheme val="minor"/>
      </rPr>
      <t>2</t>
    </r>
    <r>
      <rPr>
        <i/>
        <sz val="10"/>
        <color indexed="8"/>
        <rFont val="Calibri"/>
        <family val="2"/>
        <charset val="238"/>
        <scheme val="minor"/>
      </rPr>
      <t xml:space="preserve"> </t>
    </r>
  </si>
  <si>
    <t>15</t>
  </si>
  <si>
    <t>072</t>
  </si>
  <si>
    <t>082</t>
  </si>
  <si>
    <t>013</t>
  </si>
  <si>
    <t>087</t>
  </si>
  <si>
    <t>017</t>
  </si>
  <si>
    <t>095</t>
  </si>
  <si>
    <t>026</t>
  </si>
  <si>
    <t>słabiej rozwinięte</t>
  </si>
  <si>
    <t>106</t>
  </si>
  <si>
    <t>107</t>
  </si>
  <si>
    <t>117</t>
  </si>
  <si>
    <t>053</t>
  </si>
  <si>
    <t xml:space="preserve">Nakłady na działalność B+R w relacji do PKB </t>
  </si>
  <si>
    <t>Nakłady na B+R ponoszone przez organizacje gospodarcze</t>
  </si>
  <si>
    <t xml:space="preserve">Nakłady inwestycyjne w przedsiębiorstwach w stosunku do PKB </t>
  </si>
  <si>
    <t>Zużycie energii elektrycznej na 1 mln PLN PKB</t>
  </si>
  <si>
    <t>Przewozy pasażerów komunikacją miejską w przeliczeniu na jednego mieszkańca obszarów miejskich</t>
  </si>
  <si>
    <t>Liczba porad udzielonych w ambulatoryjnej opiece zdrowotnej przypadających na jednego mieszkańca</t>
  </si>
  <si>
    <r>
      <t xml:space="preserve">Jako część wsparcia UE na oś priorytetową (w%) </t>
    </r>
    <r>
      <rPr>
        <i/>
        <sz val="9"/>
        <color theme="1"/>
        <rFont val="Calibri"/>
        <family val="2"/>
        <charset val="238"/>
        <scheme val="minor"/>
      </rPr>
      <t>(3/wsparcie UE na oś priorytetową*100)</t>
    </r>
  </si>
  <si>
    <r>
      <t xml:space="preserve">Kwota wsparcia UE w ramach finansowania krzyżowego w oparciu o wydatki kwalifikowalne zadeklarowane przez beneficjentów instytucji zarządzającej </t>
    </r>
    <r>
      <rPr>
        <i/>
        <sz val="9"/>
        <color theme="1"/>
        <rFont val="Calibri"/>
        <family val="2"/>
        <charset val="238"/>
        <scheme val="minor"/>
      </rPr>
      <t>(w EUR)</t>
    </r>
  </si>
  <si>
    <r>
      <t xml:space="preserve">Jako część wsparcia UE na oś priorytetową (%) 
</t>
    </r>
    <r>
      <rPr>
        <i/>
        <sz val="9"/>
        <color theme="1"/>
        <rFont val="Calibri"/>
        <family val="2"/>
        <charset val="238"/>
        <scheme val="minor"/>
      </rPr>
      <t>(5/wsparcie UE na oś priorytetową*100)</t>
    </r>
  </si>
  <si>
    <r>
      <t>Kwota wsparcia UE, jaką przewiduje się wykorzystać na operacje realizowane poza obszarem objętym programem na podstawie wybranych operacji</t>
    </r>
    <r>
      <rPr>
        <i/>
        <sz val="10"/>
        <color theme="1"/>
        <rFont val="Calibri"/>
        <family val="2"/>
        <charset val="238"/>
        <scheme val="minor"/>
      </rPr>
      <t xml:space="preserve"> 
(w EUR)</t>
    </r>
  </si>
  <si>
    <r>
      <t xml:space="preserve">Jako część wsparcia UE na oś priorytetową (w %) 
</t>
    </r>
    <r>
      <rPr>
        <i/>
        <sz val="10"/>
        <color theme="1"/>
        <rFont val="Calibri"/>
        <family val="2"/>
        <charset val="238"/>
        <scheme val="minor"/>
      </rPr>
      <t>(3/wsparcie UE a na oś priorytetową*100)</t>
    </r>
  </si>
  <si>
    <r>
      <t xml:space="preserve">Kwota wsparcia UE podczas operacji realizowanych poza obszarem objętym programem, w oparciu o wydatki kwalifikowalne zadeklarowane przez beneficjentów instytucji zarządzającej </t>
    </r>
    <r>
      <rPr>
        <i/>
        <sz val="10"/>
        <color theme="1"/>
        <rFont val="Calibri"/>
        <family val="2"/>
        <charset val="238"/>
        <scheme val="minor"/>
      </rPr>
      <t>(w EUR)</t>
    </r>
  </si>
  <si>
    <r>
      <t xml:space="preserve">Jako częćś wsparcia UE na oś priorytetową (%)
 </t>
    </r>
    <r>
      <rPr>
        <i/>
        <sz val="10"/>
        <color theme="1"/>
        <rFont val="Calibri"/>
        <family val="2"/>
        <charset val="238"/>
        <scheme val="minor"/>
      </rPr>
      <t>(5/wsparcie UE  na oś priorytetową*100)</t>
    </r>
  </si>
  <si>
    <r>
      <rPr>
        <vertAlign val="superscript"/>
        <sz val="11"/>
        <color indexed="8"/>
        <rFont val="Calibri"/>
        <family val="2"/>
        <charset val="238"/>
        <scheme val="minor"/>
      </rPr>
      <t>1</t>
    </r>
    <r>
      <rPr>
        <sz val="11"/>
        <color indexed="8"/>
        <rFont val="Calibri"/>
        <family val="2"/>
        <charset val="238"/>
        <scheme val="minor"/>
      </rPr>
      <t xml:space="preserve"> Jeżeli priorytet inwestycyjny zawiera wartość docelową w odniesieniu do wspólnego wskaźnika rezultatu dla EFS, należy przedstawić dane dla danego wskaźnika rezultatu w odniesieniu do wybranej grupy docelowej (tj. przy użyciu wspólnego wskaźnika produktu jako odniesienia) oraz dane dla całej populacji uczestników, którzy osiągnęli dany rezultat w tym priorytecie inwestycyjnym.</t>
    </r>
  </si>
  <si>
    <r>
      <rPr>
        <vertAlign val="superscript"/>
        <sz val="11"/>
        <color indexed="8"/>
        <rFont val="Calibri"/>
        <family val="2"/>
        <charset val="238"/>
        <scheme val="minor"/>
      </rPr>
      <t xml:space="preserve">2 </t>
    </r>
    <r>
      <rPr>
        <sz val="11"/>
        <color indexed="8"/>
        <rFont val="Calibri"/>
        <family val="2"/>
        <charset val="238"/>
        <scheme val="minor"/>
      </rPr>
      <t>Szacunki oparte na próbie reprezentatywnej. Państwa członkowskie mają do wyboru dwie możliwości z zakresu sprawozdawczości. Opcja 1: minimalnym wymogiem jest przedstawianie danych dwa razy: w rocznym sprawozdaniu z wdrażania za 2019 r. i końcowym sprawozdaniu z wdrażania. W ramach tej opcji wartości skumulowane zgłasza się w kolumnie „Wartość skumulowana” w rocznym sprawozdaniu z wdrażania za 2019 r. i w końcowym sprawozdaniu z wdrażania. Opcja 2: wartości roczne przedstawia się dla każdego roku.</t>
    </r>
  </si>
  <si>
    <r>
      <t>Wartość skumulowana — produkty, które maja być zrealizowane poprzez wybrane operacje</t>
    </r>
    <r>
      <rPr>
        <i/>
        <sz val="9"/>
        <color theme="1"/>
        <rFont val="Calibri"/>
        <family val="2"/>
        <charset val="238"/>
        <scheme val="minor"/>
      </rPr>
      <t xml:space="preserve"> </t>
    </r>
    <r>
      <rPr>
        <i/>
        <sz val="9"/>
        <color theme="4" tint="-0.499984740745262"/>
        <rFont val="Calibri"/>
        <family val="2"/>
        <charset val="238"/>
        <scheme val="minor"/>
      </rPr>
      <t>[prognoza przedstawiona przez beneficjentów]</t>
    </r>
  </si>
  <si>
    <r>
      <t xml:space="preserve">Wartość skumulowana — 
produkty zrealizowane poprzez operacje </t>
    </r>
    <r>
      <rPr>
        <i/>
        <sz val="9"/>
        <color theme="4" tint="-0.499984740745262"/>
        <rFont val="Calibri"/>
        <family val="2"/>
        <charset val="238"/>
        <scheme val="minor"/>
      </rPr>
      <t>[rzeczywiste wykonanie]</t>
    </r>
  </si>
  <si>
    <r>
      <rPr>
        <vertAlign val="superscript"/>
        <sz val="13"/>
        <color indexed="8"/>
        <rFont val="Calibri"/>
        <family val="2"/>
        <charset val="238"/>
      </rPr>
      <t>1</t>
    </r>
    <r>
      <rPr>
        <sz val="13"/>
        <color indexed="8"/>
        <rFont val="Calibri"/>
        <family val="2"/>
        <charset val="238"/>
      </rPr>
      <t xml:space="preserve"> W odniesieniu do EFRR lub Funduszu Spójności, państwa członkowskie przedstawiają skumulowane wartości dla wskaźników produktu. W odniesieniu do EFS skumulowane wartości oblicza się automatycznie przez system SFC2014 na podstawie wartości rocznych przedstawionych przez państwa członkowskie. Wartości wskaźników finansowych są skumulowane dla wszystkich funduszy. Wartości dotyczące kluczowych etapów wdrażania są skumulowane dla wszystkich funduszy, jeżeli kluczowe etapy wdrażania są wyrażone w postaci liczby lub wartości procentowej. Jeżeli realizacja jest zdefiniowana w sposób jakościowy, należy wskazać w tabeli, czy cele zostały osiągnięte, czy też nie. </t>
    </r>
  </si>
  <si>
    <t>Liczba uczniów, którzy nabyli kompetencje kluczowe lub umiejętności uniwersalne niezbędne na rynku pracy po opuszczeniu programu</t>
  </si>
  <si>
    <t>Liczba uczniów objętych wsparciem w zakresie rozwijania kompetencji kluczowych lub umiejętności uniwersalnych niezbędnych na rynku pracy w programie</t>
  </si>
  <si>
    <t>Tabela 3A (PI 6e)</t>
  </si>
  <si>
    <t>tony równoważnika CO2</t>
  </si>
  <si>
    <r>
      <t xml:space="preserve">PRIORYTET INWESTYCYJNY 6e: </t>
    </r>
    <r>
      <rPr>
        <b/>
        <i/>
        <sz val="10"/>
        <color rgb="FFC00000"/>
        <rFont val="Calibri"/>
        <family val="2"/>
        <charset val="238"/>
        <scheme val="minor"/>
      </rPr>
      <t xml:space="preserve">Podejmowanie przedsięwzięć mających na celu poprawę stanu jakości środowiska miejskiego, rewitalizację miast, rekultywację i dekontaminację terenów poprzemysłowych (w tym terenów powojskowych), zmniejszanie zacznieczyszzenia powietrza i propagowanie działań służących zmniejszeniu hałasu. </t>
    </r>
  </si>
  <si>
    <t>6eP1</t>
  </si>
  <si>
    <t xml:space="preserve">Liczba zmodernizowanych źródeł ciepła </t>
  </si>
  <si>
    <r>
      <t>Kategoria regionu</t>
    </r>
    <r>
      <rPr>
        <b/>
        <sz val="8"/>
        <rFont val="Calibri"/>
        <family val="2"/>
        <charset val="238"/>
        <scheme val="minor"/>
      </rPr>
      <t xml:space="preserve"> </t>
    </r>
  </si>
  <si>
    <r>
      <t xml:space="preserve">Wartość docelowa </t>
    </r>
    <r>
      <rPr>
        <i/>
        <sz val="10"/>
        <rFont val="Calibri"/>
        <family val="2"/>
        <charset val="238"/>
        <scheme val="minor"/>
      </rPr>
      <t>(2023 r.)</t>
    </r>
  </si>
  <si>
    <r>
      <t xml:space="preserve">Uwagi 
</t>
    </r>
    <r>
      <rPr>
        <i/>
        <sz val="8"/>
        <rFont val="Calibri"/>
        <family val="2"/>
        <charset val="238"/>
        <scheme val="minor"/>
      </rPr>
      <t>(w razie potrzeby)</t>
    </r>
  </si>
  <si>
    <t>85P5</t>
  </si>
  <si>
    <t>Liczba osób pracujących znajdujących się w niekorzystnej sytuacji na rynku pracy objętych wsparciem w programie</t>
  </si>
  <si>
    <t xml:space="preserve">Odsetek wdrożonych rekomendacji </t>
  </si>
  <si>
    <t>94R4</t>
  </si>
  <si>
    <t>Liczba osób zagrożonych ubóstwem lub wykluczeniem społecznym, które uzyskały kwalifikacje lub nabyły kompetencje po opuszczeniu programu</t>
  </si>
  <si>
    <t>BIR5</t>
  </si>
  <si>
    <t>87P3</t>
  </si>
  <si>
    <t>Liczba osób pracujących, które otrzymały bezzwrotne środki na podjęcie działalności gospodarczej w programie</t>
  </si>
  <si>
    <t>01P9</t>
  </si>
  <si>
    <t>BIP5</t>
  </si>
  <si>
    <t>BIP6</t>
  </si>
  <si>
    <t>Liczba uczniów szkół i placówek kształcenia zawodowego objętych wsparciem w programie</t>
  </si>
  <si>
    <t>Poziom emisji PM10</t>
  </si>
  <si>
    <t>PI 6a, 6b, 6c, 6d i 6e</t>
  </si>
  <si>
    <t>6eR1</t>
  </si>
  <si>
    <t>13.</t>
  </si>
  <si>
    <r>
      <t xml:space="preserve">Finansowanie ogółem 
</t>
    </r>
    <r>
      <rPr>
        <i/>
        <sz val="8"/>
        <color theme="1"/>
        <rFont val="Calibri"/>
        <family val="2"/>
        <charset val="238"/>
        <scheme val="minor"/>
      </rPr>
      <t>(EUR)</t>
    </r>
  </si>
  <si>
    <r>
      <t xml:space="preserve">Całkowite koszty kwalifikowalne operacji wybranych do udzielenia wsparcia 
</t>
    </r>
    <r>
      <rPr>
        <i/>
        <sz val="8"/>
        <color theme="1"/>
        <rFont val="Calibri"/>
        <family val="2"/>
        <charset val="238"/>
        <scheme val="minor"/>
      </rPr>
      <t>(EUR)</t>
    </r>
  </si>
  <si>
    <r>
      <t xml:space="preserve">Publiczne koszty kwalifikowalne operacji wybranych do udzielenia wsparcia 
</t>
    </r>
    <r>
      <rPr>
        <i/>
        <sz val="8"/>
        <color theme="1"/>
        <rFont val="Calibri"/>
        <family val="2"/>
        <charset val="238"/>
        <scheme val="minor"/>
      </rPr>
      <t>(EUR)</t>
    </r>
  </si>
  <si>
    <t>058</t>
  </si>
  <si>
    <t>062</t>
  </si>
  <si>
    <t>019</t>
  </si>
  <si>
    <t>17</t>
  </si>
  <si>
    <t>078</t>
  </si>
  <si>
    <t>079</t>
  </si>
  <si>
    <t>081</t>
  </si>
  <si>
    <r>
      <t>Finansowanie krzyżowe: koszty kwalifikujące się do wsparcia w ramach EFS, ale objęte wsparciem w ramach EFRR</t>
    </r>
    <r>
      <rPr>
        <vertAlign val="superscript"/>
        <sz val="10"/>
        <rFont val="Calibri"/>
        <family val="2"/>
        <charset val="238"/>
        <scheme val="minor"/>
      </rPr>
      <t>3</t>
    </r>
  </si>
  <si>
    <r>
      <t>Finansowanie krzyżowe: koszty kwalifikujące się do wsparcia w ramach EFRR, ale objęte wsparciem w ramach EFS</t>
    </r>
    <r>
      <rPr>
        <vertAlign val="superscript"/>
        <sz val="10"/>
        <rFont val="Calibri"/>
        <family val="2"/>
        <charset val="238"/>
      </rPr>
      <t>3</t>
    </r>
  </si>
  <si>
    <r>
      <t>Finansowanie krzyżowe: koszty kwalifikujące się do wsparcia w ramach EFRR, ale objęte wsparciem w ramach EFS</t>
    </r>
    <r>
      <rPr>
        <vertAlign val="superscript"/>
        <sz val="10"/>
        <rFont val="Calibri"/>
        <family val="2"/>
        <charset val="238"/>
        <scheme val="minor"/>
      </rPr>
      <t>3</t>
    </r>
  </si>
  <si>
    <t>ZAŁĄCZNIK I</t>
  </si>
  <si>
    <t>Przekroczenie wartości docelowej wynika z przyjętych przez IZ błędnych założeń, w których opierano się m.in. na doświadczeniach z perspektywy 2007-2013.
Na poziomie sprawozdawczości Programu mają być zliczane tylko unikalne siedliska objęte projektami. Bardzo trudno jest określić, czy obszary realizacji kilku projektów nie pokrywają się ze sobą i czy kilku beneficjentów nie będzie realizowało projektów dotyczących jednego siedliska na tej samej powierzchni. W związku z obecnymi trudnościami, Ewaluator sporządzający Ewaluację mid-term Programu zarekomendował aby na zakończenie Programu została sporządzona ekspertyza, która wskaże przestrzenną lokalizację wspieranych projektów i ustali ostateczną wartość wskaźników.</t>
  </si>
  <si>
    <t>Przekroczenie wartości wynika z realizacji przez kilku beneficjentów projektów, w których planowane zadania ochronne odbywają się na mniejszych powierzchniach siedlisk, jednakże ich oddziaływanie obejmuje całą powierzchnię siedlisk ze względu na np. ekspansywny charakter gatunków inwazyjnych. Na poziomie sprawozdawczości Programu mają być zliczane tylko unikalne powierzchnie siedlisk objęte projektami. Bardzo trudno jest określić, czy obszary realizacji kilku projektów nie pokrywają się ze sobą i czy kilku beneficjentów nie będzie realizowało projektów dotyczących jednego siedliska na tej samej powierzchni. W związku z obecnymi trudnościami, Ewaluator sporządzający Ewaluację mid-term Programu zarekomendował aby na zakończenie Programu została sporządzona ekspertyza, która wskaże przestrzenną lokalizację wspieranych projektów i ustali ostateczną wartość wskaźników.</t>
  </si>
  <si>
    <t>Liczba projektów realizowanych w ramach Europejskiego Budżetu Obywatelskiego</t>
  </si>
  <si>
    <t>04P1</t>
  </si>
  <si>
    <t>04P2</t>
  </si>
  <si>
    <t>Dane za rok 2019 niedostępne (brak danych w GUS - dane będą dostępne w IV kwartale 2020 r.).</t>
  </si>
  <si>
    <t>Sprzedaż energii cieplnej do urzędów i instytucji w przeliczeniu na jednostkę kubatury</t>
  </si>
  <si>
    <t>Osiągnięcie od roku 2016 poziomu wartości docelowej wynika ze specyfiki włączania jednostek OSP do KSRG. Ponadto kryteria wyboru projektów w tym obszarze premiują jednostki OSP będące w KSRG, w związku z czym wpływ na wzrost wskaźnika ma raczej możliwość skorzystania z dofinansowania niż jego efekt. Również wsparcie jednostek OSP będących w KSRG zmniejsza ryzyko utraty tego statusu przez wspierane jednostki.</t>
  </si>
  <si>
    <t>Liczba osób objętych wsparciem w zakresie uzyskiwania kawlifikacji lub nabywania kompetencji w ramach Europejskiego Budżetu Obywatelskiego</t>
  </si>
  <si>
    <t>14.</t>
  </si>
  <si>
    <t>018</t>
  </si>
  <si>
    <t xml:space="preserve">Z uwagi na długi proces inwestycyjny związany z realizacją projektów w okresie sprawozdawczym wartość wskaźnika jest na poziomie 0. </t>
  </si>
  <si>
    <t xml:space="preserve">Niski poziom realizacji wskaźnika, wynika ze specyfiki pomiaru (tj. rok po zakończeniu realizacji projektu). </t>
  </si>
  <si>
    <r>
      <t>Wartość skumulowana — produkty, które maja być zrealizowane poprzez wybrane operacje</t>
    </r>
    <r>
      <rPr>
        <i/>
        <sz val="9"/>
        <rFont val="Calibri"/>
        <family val="2"/>
        <charset val="238"/>
        <scheme val="minor"/>
      </rPr>
      <t xml:space="preserve"> </t>
    </r>
    <r>
      <rPr>
        <i/>
        <sz val="9"/>
        <color theme="4" tint="-0.499984740745262"/>
        <rFont val="Calibri"/>
        <family val="2"/>
        <charset val="238"/>
        <scheme val="minor"/>
      </rPr>
      <t>[prognoza przedstawiona przez beneficjentów]</t>
    </r>
  </si>
  <si>
    <r>
      <t>Wartość skumulowana — produkty, które maja być zrealizowane poprzez wybrane operacje</t>
    </r>
    <r>
      <rPr>
        <i/>
        <sz val="9"/>
        <color theme="4" tint="-0.499984740745262"/>
        <rFont val="Calibri"/>
        <family val="2"/>
        <charset val="238"/>
        <scheme val="minor"/>
      </rPr>
      <t xml:space="preserve"> [prognoza przedstawiona przez beneficjentów]</t>
    </r>
  </si>
  <si>
    <t xml:space="preserve">Beneficjenci, głównie szpitale o zasięgu wojewódzkim, zgodnie z definicją wskaźnika odnoszą szacunki do mieszkańców całego regionu korzystających z ich usług zdrowotnych. IZ nie ma narzędzi aby na poziomie sprawozdawczości wykluczyć sumowanie tych samych potencjalnych pacjentów liczonych wielokrotnie w realizowanych projektach. Wartość wskaźnika wykazano na podstawie zrealizowanego projektu, jednak w przyszłości również na poziomie płatności konieczne jest przyjęcie takich samych założeń i wykazywanie w sprawozdaniach liczby ludności woj. opolskiego.  </t>
  </si>
  <si>
    <t>CO38</t>
  </si>
  <si>
    <t>Otwarta przestrzeń utworzona lub rekultywowana na obszarach miejskich</t>
  </si>
  <si>
    <r>
      <t>m</t>
    </r>
    <r>
      <rPr>
        <vertAlign val="superscript"/>
        <sz val="10"/>
        <color theme="1"/>
        <rFont val="Calibri"/>
        <family val="2"/>
        <charset val="238"/>
        <scheme val="minor"/>
      </rPr>
      <t>2</t>
    </r>
  </si>
  <si>
    <t>04R1</t>
  </si>
  <si>
    <t>Wskaźnik jest liczony z dotacji i IF. Z uwagi na specyfikę pomiaru (tj. rok po zakończeniu realizacji projektu) rzeczywiste wykonanie będzie wykazane w kolejnych latach.</t>
  </si>
  <si>
    <t xml:space="preserve"> Z uwagi na specyfikę pomiaru (tj. rok po zakończeniu realizacji projektu) realizacja wskaźnika nie rozpoczęła się na poziomie płatności.</t>
  </si>
  <si>
    <t>CV30</t>
  </si>
  <si>
    <t>CV31</t>
  </si>
  <si>
    <t>Wartość działań EFS w celu zwalczania skutków COVID-19</t>
  </si>
  <si>
    <t>Uczestnicy otrzymali wsparcie
w walce z pandemią COVID-19</t>
  </si>
  <si>
    <t>87P4</t>
  </si>
  <si>
    <t xml:space="preserve"> 
Liczba osób pracujących, które skorzystały z instrumentów zwrotnych na podjęcie działalności gospodarczej w programi</t>
  </si>
  <si>
    <t>CV24</t>
  </si>
  <si>
    <t>Liczba MŚP otrzymujących wsparcie pozafinansowe</t>
  </si>
  <si>
    <t>Dotacje dla MŚP na kapitał obrotowy (dotacje)</t>
  </si>
  <si>
    <t>CV21</t>
  </si>
  <si>
    <t>CV20</t>
  </si>
  <si>
    <t>Wsparcie instrumentu finansowego dla kapitału obrotowego</t>
  </si>
  <si>
    <t>Liczba MŚP z dotacjami na kapitał obrotowy</t>
  </si>
  <si>
    <t>CV22</t>
  </si>
  <si>
    <t>CV23</t>
  </si>
  <si>
    <t xml:space="preserve">Liczba MŚP ze zwrotnym kapitałem obrotowym </t>
  </si>
  <si>
    <t>Zmniejszyło się ryzyko nieosiągnięcia celów w zakresie małej retencji z powodu ostatecznego przejęcia umowy i dokumentacji technicznej przez PGW Wody Polskie i rozpoczęciu realizacji</t>
  </si>
  <si>
    <t>CV33</t>
  </si>
  <si>
    <t>Podmioty wspierane w zwalczaniu pandemii COVID-19</t>
  </si>
  <si>
    <t>CV14</t>
  </si>
  <si>
    <t>Wartość wydatków kwalifikowalnych przeznaczonych na działania związane z pandemią COVID-19</t>
  </si>
  <si>
    <t>CV1</t>
  </si>
  <si>
    <t>Wartość zakupionych środków ochrony indywidualnej</t>
  </si>
  <si>
    <t>CV2</t>
  </si>
  <si>
    <t>Wartość zakupionego sprzętu medycznego</t>
  </si>
  <si>
    <t>CV3</t>
  </si>
  <si>
    <t>Wartość zakupionych leków związanych z COVID-19</t>
  </si>
  <si>
    <t>ERU</t>
  </si>
  <si>
    <t>CV6</t>
  </si>
  <si>
    <t>Liczba zakupionych środków ochrony indywidualnej</t>
  </si>
  <si>
    <t>CV7</t>
  </si>
  <si>
    <t>Liczba zakupionych respiratorów w celu wsparcia leczenia COVID-19</t>
  </si>
  <si>
    <t>CV8</t>
  </si>
  <si>
    <t>Dodatkowe miejsce do łóżka stworzone dla pacjentów COVID-19</t>
  </si>
  <si>
    <t>CV12</t>
  </si>
  <si>
    <t>Liczba wspartych podmiotów leczniczych w związku z pandemią COVID-19</t>
  </si>
  <si>
    <t>CV13</t>
  </si>
  <si>
    <t>Liczba zakupionego sprzętu medycznego, innego niż aparaty do oznaczania koronawirusa i respiratory</t>
  </si>
  <si>
    <t>Wartość wydatków kwalifikowalnych przeznaczonych do działania związane z npandemią COVID-19</t>
  </si>
  <si>
    <t>Uczestnicy otrzymali wsparcie w walce z pandemią COVID-19</t>
  </si>
  <si>
    <t>CV34</t>
  </si>
  <si>
    <t>Karetki pogotowia i pojazdy zakupione w celu reagowania kryzysowego</t>
  </si>
  <si>
    <r>
      <t xml:space="preserve">Całkowite wydatki kwalifikowalne poniesione i zapłacone przez beneficjentów i poświadczone Komisji do dnia 31.12.2018 r. 
</t>
    </r>
    <r>
      <rPr>
        <i/>
        <sz val="8"/>
        <rFont val="Calibri"/>
        <family val="2"/>
        <charset val="238"/>
        <scheme val="minor"/>
      </rPr>
      <t>(EUR)</t>
    </r>
  </si>
  <si>
    <r>
      <t xml:space="preserve">Całkowite wydatki kwalifikowalne poniesione i zapłacone przez beneficjentów do dnia 31.12.2023 r. i poświadczone Komisji 
</t>
    </r>
    <r>
      <rPr>
        <i/>
        <sz val="8"/>
        <rFont val="Calibri"/>
        <family val="2"/>
        <charset val="238"/>
        <scheme val="minor"/>
      </rPr>
      <t>(EUR)</t>
    </r>
  </si>
  <si>
    <t>Dane szacunkowe za rok 2019. Dane niedostępne za rok 2020 (brak danych w GUS - dane będą dostępne w III kwartale 2022 r.  - szacunkowe w I kwartale 2022 r.).</t>
  </si>
  <si>
    <t>Dane szacunkowe za rok 2019. Dane niedostępne za rok 2020 (brak danych w GUS - dane będą dostępne w III kwartale 2022 r.  - szacunkowe w I kwartale 2022 r.). Spadek wartości wskaźnika w 2019 należy traktować jako wachanie sezonowe</t>
  </si>
  <si>
    <t>Dane za rok 2020 niedostępne (brak danych w GUS - dane będą dostępne w IV kwartale 2021 r.).
Spadek wartości wskaźnika  w latach 2016-2019 jest związany z okresowym wahaniem, wynikającym z faktu, że dopiero po 2019 roku będzie można obserwować wpływ RPO WO 2014-2020. Z kolei wartość bazowa z roku 2012 była najwyższą w latach 2009-2019 r.</t>
  </si>
  <si>
    <t>Dane szacunkowe za rok 2019. Dane niedostępne za rok 2020 (brak danych w GUS - dane będą dostępne w III kwartale 2022 r.  - szacunkowe w I kwartale 2022 r.).
Przekroczenie wartości docelowej związane z wyjątkowo wysokim wzrostem nakładów inwestycyjnych w przedsiębiorstwach w latach 2015-2016 w porównaniu do wcześniejszych kilku lat.</t>
  </si>
  <si>
    <t>Spadek wartości w roku 2020 w stosunku do 2019 roku wynika przede wszystkim ze skutków pandemii COVID-19</t>
  </si>
  <si>
    <t>4aR1</t>
  </si>
  <si>
    <t>Udział produkcji elektrycznej ze źródeł odnawialnych w produkcji energii elektrycznej ogółem</t>
  </si>
  <si>
    <t>Dane za rok 2020 niedostępne (brak danych w GUS - dane będą dostępne w IV kwartale 2021 r.).
Spadek wartości wskaźnika w latach 2017-2019 r. ze względu na stopniowe zwiększanie produkcji energii w potężnej elektrownii cieplnej znajdującej się na ternie województwa</t>
  </si>
  <si>
    <t xml:space="preserve">Dane za lata 2019-2020 niedostępne (brak danych w GUS - dotychczas nieopublikowane).
</t>
  </si>
  <si>
    <t>4eR1</t>
  </si>
  <si>
    <t>Dane za rok 2019-2020 niedostępne. W 2019 r. przeprowadzony został monitoring jakości powietrza obejmujący m.in. emisję pyłów PM10 za rok 2018, kolejny monitoring przewidziany w 2022 roku</t>
  </si>
  <si>
    <t>Dane za rok 2020 niedostępne (brak danych w GUS - dane będą dostępne w III kwartale 2021 r.).</t>
  </si>
  <si>
    <t>Dane za rok 2020 niedostępne (brak danych w GUS - dane będą dostępne w IV kwartale 2021 r.).</t>
  </si>
  <si>
    <t xml:space="preserve">Dane za rok 2020 niedostępne (brak danych w GUS - dane będą dostępne w IV kwartale 2021 r.).
Przekroczenie wartości docelowej wynika z efektów realizacji projektów w zakresie turystyki w perspektywie 2007-2013. </t>
  </si>
  <si>
    <t xml:space="preserve">Dane za rok 2020 niedostępne (brak danych w GUS - dane będą dostępne w IV kwartale 2020 r.).
Wartości za lata 2015-2020 są niższe niż wartość docelowa przede wszystkim ze względu na efekt programu rządowego 500+
</t>
  </si>
  <si>
    <r>
      <t>Kategoria regionu</t>
    </r>
    <r>
      <rPr>
        <i/>
        <sz val="10"/>
        <color theme="1"/>
        <rFont val="Calibri"/>
        <family val="2"/>
        <charset val="238"/>
        <scheme val="minor"/>
      </rPr>
      <t xml:space="preserve"> 
(w stosownych przypadkach)</t>
    </r>
  </si>
  <si>
    <r>
      <t>Wartość docelowa</t>
    </r>
    <r>
      <rPr>
        <sz val="10"/>
        <color theme="1"/>
        <rFont val="Calibri"/>
        <family val="2"/>
        <charset val="238"/>
        <scheme val="minor"/>
      </rPr>
      <t xml:space="preserve"> 
(2023 r.)</t>
    </r>
  </si>
  <si>
    <r>
      <t xml:space="preserve">Tabela 11. Alokacja zasobów między ludzi młodych spoza kwalifikujących się regionów na poziomie NUTS 2 w ramach Inicjatywy na rzecz zatrudnienia ludzi młodych (art. 16 rozporządzenia (UE) nr 1304/2013) - </t>
    </r>
    <r>
      <rPr>
        <b/>
        <sz val="12"/>
        <color rgb="FFFF0000"/>
        <rFont val="Calibri"/>
        <family val="2"/>
        <charset val="238"/>
        <scheme val="minor"/>
      </rPr>
      <t>NIE DOTYCZY RPO WO 2014-2020</t>
    </r>
  </si>
  <si>
    <r>
      <t>Tabela 10. Wydatki poniesione poza obszarem objętym programem (EFS)</t>
    </r>
    <r>
      <rPr>
        <b/>
        <vertAlign val="superscript"/>
        <sz val="12"/>
        <color indexed="8"/>
        <rFont val="Calibri"/>
        <family val="2"/>
        <charset val="238"/>
      </rPr>
      <t xml:space="preserve">1 </t>
    </r>
    <r>
      <rPr>
        <b/>
        <sz val="12"/>
        <color indexed="8"/>
        <rFont val="Calibri"/>
        <family val="2"/>
        <charset val="238"/>
      </rPr>
      <t>-</t>
    </r>
    <r>
      <rPr>
        <b/>
        <sz val="12"/>
        <color rgb="FFFF0000"/>
        <rFont val="Calibri"/>
        <family val="2"/>
        <charset val="238"/>
      </rPr>
      <t xml:space="preserve"> NIE DOTYCZY RPO WO 2014-2020</t>
    </r>
  </si>
  <si>
    <r>
      <t>Tabela 12. Duże projekty -</t>
    </r>
    <r>
      <rPr>
        <b/>
        <sz val="12"/>
        <color rgb="FFC00000"/>
        <rFont val="Calibri"/>
        <family val="2"/>
        <charset val="238"/>
        <scheme val="minor"/>
      </rPr>
      <t xml:space="preserve"> </t>
    </r>
    <r>
      <rPr>
        <b/>
        <sz val="12"/>
        <color rgb="FFFF0000"/>
        <rFont val="Calibri"/>
        <family val="2"/>
        <charset val="238"/>
        <scheme val="minor"/>
      </rPr>
      <t>NIE DOTYCZY RPO WO 2014-2020</t>
    </r>
  </si>
  <si>
    <r>
      <t xml:space="preserve">Tabela 13. Wspólne plany działania - </t>
    </r>
    <r>
      <rPr>
        <b/>
        <sz val="12"/>
        <color rgb="FFFF0000"/>
        <rFont val="Calibri"/>
        <family val="2"/>
        <charset val="238"/>
        <scheme val="minor"/>
      </rPr>
      <t>NIE DOTYCZY RPO WO 2014-2020</t>
    </r>
  </si>
  <si>
    <r>
      <t>Wskaźniki rezultatu dla Inicjatywy na rzecz zatrudnienia ludzi młodych według osi priorytetowej lub części osi priorytetowej (art. 19 ust. 3, załącznik I i II do rozporządzenia w sprawie EFS) -</t>
    </r>
    <r>
      <rPr>
        <b/>
        <sz val="16"/>
        <color rgb="FFFF0000"/>
        <rFont val="Calibri"/>
        <family val="2"/>
        <charset val="238"/>
        <scheme val="minor"/>
      </rPr>
      <t xml:space="preserve"> NIE DOTYCZY RPO WO 2014-2020</t>
    </r>
  </si>
  <si>
    <t xml:space="preserve"> X</t>
  </si>
  <si>
    <t>Dane za rok 2020 niedostępne (brak danych w GUS).</t>
  </si>
  <si>
    <t>Spadek wartości w 2020 roku należy traktować jako wahanie sezonowe</t>
  </si>
  <si>
    <t>Dane za rok 2020 niedostępne (brak danych w GUS). Spadek wartości w 2020 roku należy traktować jako wahanie sezonowe</t>
  </si>
  <si>
    <t>Dane za rok 2020 niedostępne (brak danych w GUS - dane będą dostępne w IV kwartale 2021 r.). Spadek wartości wskaźnika w 2019 roku należy traktować jako wahanie sezonowe.</t>
  </si>
  <si>
    <t>Wskaźnik realizowany jest w ramach instrumentów finansowych i dotacji. W 2019 r. podpisano aneks zmniejszający wartość umowy w ramach IF, jednak nie zmieniono wartości docelowych wskaźników, stąd wynika przekroczenie.</t>
  </si>
  <si>
    <t>Niski poziom wskaźnika na poziomie umów wynika z braku aneksowania umowy z beneficjentem. Osiągnięcie wartości docelowej jest niezagrożone, mając na uwadze dostępne środki oraz średnią wartość udzielanych pożyczek</t>
  </si>
  <si>
    <t>Osiągnięcie wskaźnika niezagrożone, mając na uwadze rozstrzygnięty w 2021 r. nabór</t>
  </si>
  <si>
    <t>Przekroczenie wartości wskaźnika wynika z dofinansowania większej liczby projektów niż IZ założyła na etapie programowania. Prognozy ruchu turystycznego mierzonego do roku po zakończeniu realizacji projektu są obciążone wysokim ryzykiem koniunkturalnym, w szczególności w związku z pandemią COVID-19.</t>
  </si>
  <si>
    <t>Mając na uwadze nabór ogłoszony pod koniec 2020 r. realizacja wskaźnika nie jest zagrożona.</t>
  </si>
  <si>
    <t>Niski poziom osiągnięcia wskaźnika wynika z terminów realizacji projektów: żaden z nich nie zakończył się w 2020 roku</t>
  </si>
  <si>
    <t xml:space="preserve">Beneficjenci, głównie szpitale o zasięgu wojewódzkim, zgodnie z definicją wskaźnika odnoszą szacunki do mieszkańców całego regionu korzystających z ich usług zdrowotnych. IZ nie ma narzędzi aby na poziomie sprawozdawczości wykluczyć sumowanie tych samych potencjalnych pacjentów liczonych wielokrotnie w realizowanych projektach. Zatem wykazana wartość wskaźnika stanowi liczbę ludności w całym województwie opolskim tj. 990 tys. osób. W przyszłości również na poziomie płatności konieczne jest przyjęcie takich samych założeń i wykazywanie w sprawozdaniach liczby ludności woj. opolskiego. </t>
  </si>
  <si>
    <t>Spadek wartości wskaźnika w stosunku do roku 2019 wynika z rozwiązania umów o dofinansowanie.</t>
  </si>
  <si>
    <t>Przekroczenie wartości docelowej związane ze zmianą zakresu realizowanych działań skierowanych na walkę z COVID-19 w stosunku do stanu na dzień szacowania wartości docelowej wskaźnika</t>
  </si>
  <si>
    <t>Możliwe nieosiągnięcie wartości docelowej związane ze zmianą zakresu realizowanych działań skierowanych na walkę z COVID-19 w stosunku do stanu na dzień szacowania wartości docelowej wskaźnika</t>
  </si>
  <si>
    <t>Niski poziom realizacji wskaźnika wynika ze specyfiki projektu oraz związanego z tym czasu wykazania osiągniętej wartości wskaźnika</t>
  </si>
  <si>
    <t>,</t>
  </si>
  <si>
    <t>Przekroczenie wartości docelowej wynika przede wszystkim z większej niż zakładano liczby wspartych niepowtarzalnych przedsiębiorstw w ramach walki Ze skutkami COVID-19, tj. zakładano że będzie większy udział przedsiębiorstw, które uzyskały wsparcie w ramach RPO WO 2014-2020</t>
  </si>
  <si>
    <t>Zmniejszyło się ryzyko nieosiągnięcia celów w zakresie małej retencji z powodu ostatecznego przejęcia umowy i dokumentacji technicznej przez PGW Wody Polskie i rozpoczęcia realizxacji projektu</t>
  </si>
  <si>
    <t>Osiągnięcie celu niezagrożone, mając na uwadze harmonogramy realizacji projektów</t>
  </si>
  <si>
    <t>Osiągnięcie celu niezagrożone. Beneficjenci wykazują wskaźnik po zakończeniu realizacji projeku</t>
  </si>
  <si>
    <t>Niska wartość realizacji wskaźnika, ponieważ beneficjenci wykazują wskaźnik po zakończeniu realizacji projeku</t>
  </si>
  <si>
    <r>
      <t xml:space="preserve">Tabela 9. Koszt operacji realizowanych poza obszarem objętym programem (EFRR i Fundusz Spójności w ramach celu „Inwestycje na rzecz wzrostu gospodarczego i zatrudnienia”) - </t>
    </r>
    <r>
      <rPr>
        <b/>
        <sz val="12"/>
        <color rgb="FFFF0000"/>
        <rFont val="Calibri"/>
        <family val="2"/>
        <charset val="238"/>
        <scheme val="minor"/>
      </rPr>
      <t>NIE DOTYCZY RPO WO 2014-2020</t>
    </r>
  </si>
  <si>
    <t>IZ założyła, że dane do wskaźnika będą pochodziły tylko z PI 8i. System SFC2014 zlicza wartości do wskaźnika z PI 8i, 8iii, 8iv, 8v, 8vi. W SFC2014 roczna wartość wskaźnika dla 2020 r. wynosi 2 100, a wartość ogółem 18 627 osób. Natomiast rzeczywista wartość wynosi dla 2020 r. 190, a wartość ogółem 16717.</t>
  </si>
  <si>
    <t>Przekroczenie wynika z oszacowania przez beneficjentów większej wartości wskaźnika, niż IZ założyła na etapie programowania/modyfikacji programu.</t>
  </si>
  <si>
    <t>Przekroczenie wynika z oszacowania przez beneficjenta większej wartości wskaźnika, niż IZ założyła na etapie programowania/modyfikacji programu.</t>
  </si>
  <si>
    <t>Nieznaczne przekroczenie wartości wskaźnika wynika z oszacowania przez beneficjentów większej wartości wskaźnika, niż IZ założyła na etapie programowania.</t>
  </si>
  <si>
    <t>Przekroczenie wynika z objęcia wsparciem większej liczby niepowtarzalnych przedsiębiorstw niż IZ założyła na etapie programowania/modyfikacji programu.</t>
  </si>
  <si>
    <t>Przekroczenie wynika z objęcia wsparciem większej liczby przedsiębiorstw niż IZ założyła na etapie programowania/modyfikacji programu.</t>
  </si>
  <si>
    <t>Spadek wartości wskaźnika w stosunku do roku 2019 wynika z rozwiązania umowy o dofinansowanie oraz różnic kursowych.</t>
  </si>
  <si>
    <t>Nieznaczne przekroczenie wartości docelowej wskaźnika wynika z różnicy kursowej Euro. Spadek wartości wskaźnika w stosunku do roku 2019 wynika z różnic kursowych Euro.</t>
  </si>
  <si>
    <t>Realizacja wskaźnika wyższa niż prognozowana przez Beneficjentów z uwagi na objęcie wsparciem większej ilości MŚP.</t>
  </si>
  <si>
    <t>Większa wartość wynika z większego niż prognozowano wkładu własnego benefcjenta ostatecznego.</t>
  </si>
  <si>
    <t>Spadek wartości wskaźnika w stosunku do roku 2019 wynika z różnic kursowych Euro. Większa wartość w stosunku do wartości docelowej wynika z większego niż planowano wkładu własnego benefcjenta ostatecznego.</t>
  </si>
  <si>
    <t>Realizacja wskaźnika wyższa niż docelowa  z uwagi na objęcie wsparciem większej ilości MŚP.</t>
  </si>
  <si>
    <t>Nieznaczne przekroczenie wartości wskaźnika wynika z oszacowania przez beneficjentów większej wartości wskaźnika, niż IZ założyła na etapie programowania.
Spadek wartości w stosunku do roku 2019 wynika z  podpisania aneksu zmniejszającego wartość wskaźnika.</t>
  </si>
  <si>
    <t>Wskaźnik realizowany jest w ramach instrumentów finansowych i dotacji. W 2019 r. podpisano aneks zmniejszający wartość umowy w ramach IF, jednak nie zmieniono wartości docelowych wskaźników, stąd wynika przekroczenie. Spadek wartości wskaźnika w stosunku do roku 2019 wynika z różnic kursowych Euro.</t>
  </si>
  <si>
    <t>W ramach renegocjacji zmniejszono wartosc docelowa wskaźnika, wynikająca ze zmniejszenia zakresu realizowanego projektu spowodowanego wzrostem kosztów realizacji inwestycji. Aneks umowy, w ramach którego zmniejszono wartość docelową wskaźnika został podpisany w 2021 r.</t>
  </si>
  <si>
    <t>Przekroczenie wynika z oszacowania przez beneficjentów większej wartości wskaźnika, niż IZ założyła na etapie programowania.
Spadek wartości wskaźnika w stosunku do roku 2019 wynika z rozwiązania umów o dofinansowanie.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</si>
</sst>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
    <numFmt numFmtId="165" formatCode="#,##0;[Red]#,##0"/>
    <numFmt numFmtId="166" formatCode="#,##0.0"/>
    <numFmt numFmtId="167" formatCode="_-* #,##0\ _z_ł_-;\-* #,##0\ _z_ł_-;_-* &quot;-&quot;??\ _z_ł_-;_-@_-"/>
    <numFmt numFmtId="168" formatCode="0.000"/>
  </numFmts>
  <fonts count="8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vertAlign val="superscript"/>
      <sz val="10"/>
      <color indexed="8"/>
      <name val="Calibri"/>
      <family val="2"/>
      <charset val="238"/>
      <scheme val="minor"/>
    </font>
    <font>
      <sz val="10"/>
      <color indexed="8"/>
      <name val="Calibri"/>
      <family val="2"/>
      <charset val="238"/>
      <scheme val="minor"/>
    </font>
    <font>
      <i/>
      <sz val="10"/>
      <color theme="1"/>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vertAlign val="subscript"/>
      <sz val="10"/>
      <color theme="1"/>
      <name val="Calibri"/>
      <family val="2"/>
      <charset val="238"/>
      <scheme val="minor"/>
    </font>
    <font>
      <sz val="9"/>
      <color theme="1"/>
      <name val="Calibri"/>
      <family val="2"/>
      <charset val="238"/>
      <scheme val="minor"/>
    </font>
    <font>
      <b/>
      <sz val="11"/>
      <color rgb="FFC00000"/>
      <name val="Calibri"/>
      <family val="2"/>
      <charset val="238"/>
      <scheme val="minor"/>
    </font>
    <font>
      <sz val="9"/>
      <color indexed="8"/>
      <name val="Calibri"/>
      <family val="2"/>
      <charset val="238"/>
      <scheme val="minor"/>
    </font>
    <font>
      <i/>
      <vertAlign val="superscript"/>
      <sz val="10"/>
      <color indexed="8"/>
      <name val="Calibri"/>
      <family val="2"/>
      <charset val="238"/>
      <scheme val="minor"/>
    </font>
    <font>
      <b/>
      <i/>
      <sz val="11"/>
      <color rgb="FFC00000"/>
      <name val="Calibri"/>
      <family val="2"/>
      <charset val="238"/>
      <scheme val="minor"/>
    </font>
    <font>
      <sz val="10"/>
      <color rgb="FFFF0000"/>
      <name val="Calibri"/>
      <family val="2"/>
      <charset val="238"/>
      <scheme val="minor"/>
    </font>
    <font>
      <b/>
      <sz val="14"/>
      <color theme="1"/>
      <name val="Calibri"/>
      <family val="2"/>
      <charset val="238"/>
      <scheme val="minor"/>
    </font>
    <font>
      <b/>
      <vertAlign val="superscript"/>
      <sz val="10"/>
      <color indexed="8"/>
      <name val="Calibri"/>
      <family val="2"/>
      <charset val="238"/>
    </font>
    <font>
      <vertAlign val="superscript"/>
      <sz val="10"/>
      <color indexed="8"/>
      <name val="Calibri"/>
      <family val="2"/>
      <charset val="238"/>
    </font>
    <font>
      <sz val="10"/>
      <color indexed="8"/>
      <name val="Calibri"/>
      <family val="2"/>
      <charset val="238"/>
    </font>
    <font>
      <b/>
      <sz val="10"/>
      <name val="Calibri"/>
      <family val="2"/>
      <charset val="238"/>
      <scheme val="minor"/>
    </font>
    <font>
      <b/>
      <sz val="12"/>
      <color theme="1"/>
      <name val="Calibri"/>
      <family val="2"/>
      <charset val="238"/>
      <scheme val="minor"/>
    </font>
    <font>
      <b/>
      <sz val="16"/>
      <color theme="1"/>
      <name val="Calibri"/>
      <family val="2"/>
      <charset val="238"/>
      <scheme val="minor"/>
    </font>
    <font>
      <b/>
      <sz val="10"/>
      <color indexed="8"/>
      <name val="Calibri"/>
      <family val="2"/>
      <charset val="238"/>
    </font>
    <font>
      <sz val="10"/>
      <name val="Calibri"/>
      <family val="2"/>
      <charset val="238"/>
      <scheme val="minor"/>
    </font>
    <font>
      <b/>
      <sz val="12"/>
      <color rgb="FFC00000"/>
      <name val="Calibri"/>
      <family val="2"/>
      <charset val="238"/>
      <scheme val="minor"/>
    </font>
    <font>
      <b/>
      <sz val="12"/>
      <color rgb="FF993300"/>
      <name val="Calibri"/>
      <family val="2"/>
      <charset val="238"/>
      <scheme val="minor"/>
    </font>
    <font>
      <sz val="12"/>
      <color theme="1"/>
      <name val="Calibri"/>
      <family val="2"/>
      <charset val="238"/>
      <scheme val="minor"/>
    </font>
    <font>
      <b/>
      <i/>
      <sz val="12"/>
      <color rgb="FFC00000"/>
      <name val="Calibri"/>
      <family val="2"/>
      <charset val="238"/>
      <scheme val="minor"/>
    </font>
    <font>
      <b/>
      <vertAlign val="superscript"/>
      <sz val="12"/>
      <color indexed="8"/>
      <name val="Calibri"/>
      <family val="2"/>
      <charset val="238"/>
    </font>
    <font>
      <b/>
      <sz val="12"/>
      <color indexed="8"/>
      <name val="Calibri"/>
      <family val="2"/>
      <charset val="238"/>
    </font>
    <font>
      <b/>
      <sz val="18"/>
      <color theme="1"/>
      <name val="Calibri"/>
      <family val="2"/>
      <charset val="238"/>
      <scheme val="minor"/>
    </font>
    <font>
      <b/>
      <vertAlign val="superscript"/>
      <sz val="12"/>
      <color theme="1"/>
      <name val="Calibri"/>
      <family val="2"/>
      <charset val="238"/>
      <scheme val="minor"/>
    </font>
    <font>
      <b/>
      <sz val="17"/>
      <color theme="1"/>
      <name val="Calibri"/>
      <family val="2"/>
      <charset val="238"/>
      <scheme val="minor"/>
    </font>
    <font>
      <b/>
      <vertAlign val="superscript"/>
      <sz val="17"/>
      <color indexed="8"/>
      <name val="Calibri"/>
      <family val="2"/>
      <charset val="238"/>
      <scheme val="minor"/>
    </font>
    <font>
      <b/>
      <sz val="13"/>
      <color rgb="FFC00000"/>
      <name val="Calibri"/>
      <family val="2"/>
      <charset val="238"/>
      <scheme val="minor"/>
    </font>
    <font>
      <i/>
      <sz val="8"/>
      <color theme="1"/>
      <name val="Calibri"/>
      <family val="2"/>
      <charset val="238"/>
      <scheme val="minor"/>
    </font>
    <font>
      <b/>
      <sz val="10"/>
      <color theme="4" tint="-0.499984740745262"/>
      <name val="Calibri"/>
      <family val="2"/>
      <charset val="238"/>
      <scheme val="minor"/>
    </font>
    <font>
      <b/>
      <i/>
      <sz val="10"/>
      <color theme="4" tint="-0.499984740745262"/>
      <name val="Calibri"/>
      <family val="2"/>
      <charset val="238"/>
      <scheme val="minor"/>
    </font>
    <font>
      <sz val="10"/>
      <color rgb="FFC00000"/>
      <name val="Calibri"/>
      <family val="2"/>
      <charset val="238"/>
      <scheme val="minor"/>
    </font>
    <font>
      <b/>
      <sz val="10"/>
      <color rgb="FFC00000"/>
      <name val="Calibri"/>
      <family val="2"/>
      <charset val="238"/>
      <scheme val="minor"/>
    </font>
    <font>
      <b/>
      <i/>
      <sz val="10"/>
      <color rgb="FFC00000"/>
      <name val="Calibri"/>
      <family val="2"/>
      <charset val="238"/>
      <scheme val="minor"/>
    </font>
    <font>
      <b/>
      <sz val="8"/>
      <color theme="1"/>
      <name val="Calibri"/>
      <family val="2"/>
      <charset val="238"/>
      <scheme val="minor"/>
    </font>
    <font>
      <i/>
      <sz val="10"/>
      <color indexed="8"/>
      <name val="Calibri"/>
      <family val="2"/>
      <charset val="238"/>
      <scheme val="minor"/>
    </font>
    <font>
      <sz val="11"/>
      <color theme="1"/>
      <name val="Calibri"/>
      <family val="2"/>
      <charset val="238"/>
      <scheme val="minor"/>
    </font>
    <font>
      <i/>
      <vertAlign val="superscript"/>
      <sz val="10"/>
      <color theme="1"/>
      <name val="Calibri"/>
      <family val="2"/>
      <charset val="238"/>
      <scheme val="minor"/>
    </font>
    <font>
      <sz val="12"/>
      <color rgb="FFC00000"/>
      <name val="Calibri"/>
      <family val="2"/>
      <charset val="238"/>
      <scheme val="minor"/>
    </font>
    <font>
      <sz val="9"/>
      <color rgb="FFC00000"/>
      <name val="Calibri"/>
      <family val="2"/>
      <charset val="238"/>
      <scheme val="minor"/>
    </font>
    <font>
      <sz val="11"/>
      <color rgb="FFC00000"/>
      <name val="Calibri"/>
      <family val="2"/>
      <charset val="238"/>
      <scheme val="minor"/>
    </font>
    <font>
      <vertAlign val="superscript"/>
      <sz val="12"/>
      <color indexed="8"/>
      <name val="Calibri"/>
      <family val="2"/>
      <charset val="238"/>
      <scheme val="minor"/>
    </font>
    <font>
      <sz val="12"/>
      <color indexed="8"/>
      <name val="Calibri"/>
      <family val="2"/>
      <charset val="238"/>
      <scheme val="minor"/>
    </font>
    <font>
      <i/>
      <sz val="12"/>
      <color theme="1"/>
      <name val="Calibri"/>
      <family val="2"/>
      <charset val="238"/>
      <scheme val="minor"/>
    </font>
    <font>
      <i/>
      <vertAlign val="superscript"/>
      <sz val="12"/>
      <color indexed="8"/>
      <name val="Calibri"/>
      <family val="2"/>
      <charset val="238"/>
      <scheme val="minor"/>
    </font>
    <font>
      <i/>
      <sz val="9"/>
      <color theme="1"/>
      <name val="Calibri"/>
      <family val="2"/>
      <charset val="238"/>
      <scheme val="minor"/>
    </font>
    <font>
      <b/>
      <vertAlign val="superscript"/>
      <sz val="11"/>
      <color indexed="8"/>
      <name val="Calibri"/>
      <family val="2"/>
      <charset val="238"/>
      <scheme val="minor"/>
    </font>
    <font>
      <b/>
      <vertAlign val="superscript"/>
      <sz val="11"/>
      <color indexed="8"/>
      <name val="Calibri"/>
      <family val="2"/>
      <charset val="238"/>
    </font>
    <font>
      <i/>
      <sz val="11"/>
      <color theme="1"/>
      <name val="Calibri"/>
      <family val="2"/>
      <charset val="238"/>
      <scheme val="minor"/>
    </font>
    <font>
      <i/>
      <sz val="9"/>
      <color indexed="8"/>
      <name val="Calibri"/>
      <family val="2"/>
      <charset val="238"/>
    </font>
    <font>
      <i/>
      <sz val="14"/>
      <color theme="1"/>
      <name val="Calibri"/>
      <family val="2"/>
      <charset val="238"/>
      <scheme val="minor"/>
    </font>
    <font>
      <b/>
      <sz val="10"/>
      <color rgb="FFFF0000"/>
      <name val="Calibri"/>
      <family val="2"/>
      <charset val="238"/>
      <scheme val="minor"/>
    </font>
    <font>
      <sz val="11"/>
      <color indexed="8"/>
      <name val="Calibri"/>
      <family val="2"/>
      <charset val="238"/>
      <scheme val="minor"/>
    </font>
    <font>
      <vertAlign val="superscript"/>
      <sz val="11"/>
      <color indexed="8"/>
      <name val="Calibri"/>
      <family val="2"/>
      <charset val="238"/>
      <scheme val="minor"/>
    </font>
    <font>
      <i/>
      <sz val="9"/>
      <color theme="4" tint="-0.499984740745262"/>
      <name val="Calibri"/>
      <family val="2"/>
      <charset val="238"/>
      <scheme val="minor"/>
    </font>
    <font>
      <sz val="13"/>
      <color indexed="8"/>
      <name val="Calibri"/>
      <family val="2"/>
      <charset val="238"/>
    </font>
    <font>
      <vertAlign val="superscript"/>
      <sz val="13"/>
      <color indexed="8"/>
      <name val="Calibri"/>
      <family val="2"/>
      <charset val="238"/>
    </font>
    <font>
      <sz val="13"/>
      <color theme="1"/>
      <name val="Calibri"/>
      <family val="2"/>
      <charset val="238"/>
      <scheme val="minor"/>
    </font>
    <font>
      <b/>
      <sz val="8"/>
      <name val="Calibri"/>
      <family val="2"/>
      <charset val="238"/>
      <scheme val="minor"/>
    </font>
    <font>
      <i/>
      <sz val="10"/>
      <name val="Calibri"/>
      <family val="2"/>
      <charset val="238"/>
      <scheme val="minor"/>
    </font>
    <font>
      <i/>
      <sz val="8"/>
      <name val="Calibri"/>
      <family val="2"/>
      <charset val="238"/>
      <scheme val="minor"/>
    </font>
    <font>
      <sz val="9"/>
      <name val="Calibri"/>
      <family val="2"/>
      <charset val="238"/>
      <scheme val="minor"/>
    </font>
    <font>
      <i/>
      <sz val="9"/>
      <name val="Calibri"/>
      <family val="2"/>
      <charset val="238"/>
      <scheme val="minor"/>
    </font>
    <font>
      <i/>
      <sz val="10"/>
      <color rgb="FF222222"/>
      <name val="Calibri"/>
      <family val="2"/>
      <charset val="238"/>
      <scheme val="minor"/>
    </font>
    <font>
      <sz val="10"/>
      <color rgb="FF000000"/>
      <name val="Calibri"/>
      <family val="2"/>
      <charset val="238"/>
      <scheme val="minor"/>
    </font>
    <font>
      <sz val="10"/>
      <color rgb="FF000000"/>
      <name val="Calibri"/>
      <family val="2"/>
      <charset val="238"/>
    </font>
    <font>
      <sz val="10"/>
      <color theme="1"/>
      <name val="Calibri"/>
      <family val="2"/>
      <charset val="238"/>
    </font>
    <font>
      <sz val="11"/>
      <color rgb="FF000000"/>
      <name val="Calibri"/>
      <family val="2"/>
      <charset val="238"/>
      <scheme val="minor"/>
    </font>
    <font>
      <sz val="11"/>
      <color rgb="FF000000"/>
      <name val="Calibri"/>
      <family val="2"/>
      <charset val="238"/>
    </font>
    <font>
      <sz val="11"/>
      <color theme="1"/>
      <name val="Calibri"/>
      <family val="2"/>
      <charset val="238"/>
    </font>
    <font>
      <vertAlign val="superscript"/>
      <sz val="10"/>
      <name val="Calibri"/>
      <family val="2"/>
      <charset val="238"/>
      <scheme val="minor"/>
    </font>
    <font>
      <vertAlign val="superscript"/>
      <sz val="10"/>
      <name val="Calibri"/>
      <family val="2"/>
      <charset val="238"/>
    </font>
    <font>
      <b/>
      <i/>
      <sz val="16"/>
      <color theme="1"/>
      <name val="Calibri"/>
      <family val="2"/>
      <charset val="238"/>
      <scheme val="minor"/>
    </font>
    <font>
      <sz val="10"/>
      <name val="Calibri"/>
      <family val="2"/>
      <charset val="238"/>
    </font>
    <font>
      <sz val="11"/>
      <name val="Calibri"/>
      <family val="2"/>
      <charset val="238"/>
      <scheme val="minor"/>
    </font>
    <font>
      <sz val="10"/>
      <color rgb="FFFF0000"/>
      <name val="Calibri"/>
      <family val="2"/>
      <charset val="238"/>
    </font>
    <font>
      <sz val="12"/>
      <color rgb="FFFFFF00"/>
      <name val="Calibri"/>
      <family val="2"/>
      <charset val="238"/>
      <scheme val="minor"/>
    </font>
    <font>
      <b/>
      <sz val="11"/>
      <color rgb="FFFFFF00"/>
      <name val="Calibri"/>
      <family val="2"/>
      <charset val="238"/>
      <scheme val="minor"/>
    </font>
    <font>
      <b/>
      <sz val="12"/>
      <color rgb="FFFF0000"/>
      <name val="Calibri"/>
      <family val="2"/>
      <charset val="238"/>
      <scheme val="minor"/>
    </font>
    <font>
      <b/>
      <sz val="12"/>
      <color rgb="FFFF0000"/>
      <name val="Calibri"/>
      <family val="2"/>
      <charset val="238"/>
    </font>
    <font>
      <b/>
      <sz val="16"/>
      <color rgb="FFFF0000"/>
      <name val="Calibri"/>
      <family val="2"/>
      <charset val="238"/>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2F2F2"/>
        <bgColor indexed="64"/>
      </patternFill>
    </fill>
    <fill>
      <patternFill patternType="solid">
        <fgColor theme="4" tint="0.79998168889431442"/>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5" tint="0.39997558519241921"/>
        <bgColor indexed="64"/>
      </patternFill>
    </fill>
  </fills>
  <borders count="145">
    <border>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medium">
        <color theme="0" tint="-0.499984740745262"/>
      </bottom>
      <diagonal/>
    </border>
    <border>
      <left style="medium">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medium">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medium">
        <color theme="0" tint="-0.499984740745262"/>
      </right>
      <top style="dashed">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style="thin">
        <color theme="0" tint="-0.499984740745262"/>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bottom/>
      <diagonal/>
    </border>
    <border>
      <left/>
      <right/>
      <top style="medium">
        <color theme="0" tint="-0.499984740745262"/>
      </top>
      <bottom/>
      <diagonal/>
    </border>
    <border>
      <left/>
      <right style="thin">
        <color theme="0" tint="-0.499984740745262"/>
      </right>
      <top style="medium">
        <color theme="0" tint="-0.499984740745262"/>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thin">
        <color theme="0" tint="-0.499984740745262"/>
      </bottom>
      <diagonal/>
    </border>
    <border>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style="medium">
        <color theme="0" tint="-0.499984740745262"/>
      </right>
      <top/>
      <bottom/>
      <diagonal/>
    </border>
    <border>
      <left/>
      <right/>
      <top style="thin">
        <color theme="0" tint="-0.499984740745262"/>
      </top>
      <bottom style="medium">
        <color theme="0" tint="-0.499984740745262"/>
      </bottom>
      <diagonal/>
    </border>
    <border>
      <left/>
      <right style="thin">
        <color indexed="64"/>
      </right>
      <top style="thin">
        <color indexed="64"/>
      </top>
      <bottom style="thin">
        <color indexed="64"/>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indexed="64"/>
      </left>
      <right style="thin">
        <color indexed="64"/>
      </right>
      <top style="thin">
        <color indexed="64"/>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64"/>
      </left>
      <right style="thin">
        <color indexed="64"/>
      </right>
      <top/>
      <bottom style="medium">
        <color theme="0" tint="-0.499984740745262"/>
      </bottom>
      <diagonal/>
    </border>
    <border>
      <left style="thin">
        <color indexed="64"/>
      </left>
      <right/>
      <top/>
      <bottom style="medium">
        <color theme="0" tint="-0.499984740745262"/>
      </bottom>
      <diagonal/>
    </border>
    <border>
      <left style="thin">
        <color indexed="64"/>
      </left>
      <right style="thin">
        <color indexed="64"/>
      </right>
      <top/>
      <bottom style="thin">
        <color theme="6" tint="-0.249977111117893"/>
      </bottom>
      <diagonal/>
    </border>
    <border>
      <left style="medium">
        <color theme="6" tint="-0.249977111117893"/>
      </left>
      <right style="thin">
        <color theme="0" tint="-0.499984740745262"/>
      </right>
      <top style="medium">
        <color theme="6" tint="-0.249977111117893"/>
      </top>
      <bottom style="thin">
        <color theme="0" tint="-0.499984740745262"/>
      </bottom>
      <diagonal/>
    </border>
    <border>
      <left style="thin">
        <color theme="0" tint="-0.499984740745262"/>
      </left>
      <right style="thin">
        <color theme="0" tint="-0.499984740745262"/>
      </right>
      <top style="medium">
        <color theme="6" tint="-0.249977111117893"/>
      </top>
      <bottom style="thin">
        <color theme="0" tint="-0.499984740745262"/>
      </bottom>
      <diagonal/>
    </border>
    <border>
      <left/>
      <right style="thin">
        <color theme="0" tint="-0.499984740745262"/>
      </right>
      <top style="medium">
        <color theme="6" tint="-0.249977111117893"/>
      </top>
      <bottom style="thin">
        <color theme="0" tint="-0.499984740745262"/>
      </bottom>
      <diagonal/>
    </border>
    <border>
      <left style="thin">
        <color theme="0" tint="-0.499984740745262"/>
      </left>
      <right/>
      <top style="medium">
        <color theme="6" tint="-0.249977111117893"/>
      </top>
      <bottom style="thin">
        <color theme="0" tint="-0.499984740745262"/>
      </bottom>
      <diagonal/>
    </border>
    <border>
      <left style="thin">
        <color theme="0" tint="-0.499984740745262"/>
      </left>
      <right style="medium">
        <color theme="6" tint="-0.249977111117893"/>
      </right>
      <top style="medium">
        <color theme="6" tint="-0.249977111117893"/>
      </top>
      <bottom style="thin">
        <color theme="0" tint="-0.499984740745262"/>
      </bottom>
      <diagonal/>
    </border>
    <border>
      <left style="medium">
        <color theme="6" tint="-0.249977111117893"/>
      </left>
      <right style="thin">
        <color theme="0" tint="-0.499984740745262"/>
      </right>
      <top style="thin">
        <color theme="0" tint="-0.499984740745262"/>
      </top>
      <bottom style="medium">
        <color theme="6" tint="-0.249977111117893"/>
      </bottom>
      <diagonal/>
    </border>
    <border>
      <left style="thin">
        <color theme="0" tint="-0.499984740745262"/>
      </left>
      <right style="thin">
        <color theme="0" tint="-0.499984740745262"/>
      </right>
      <top style="thin">
        <color theme="0" tint="-0.499984740745262"/>
      </top>
      <bottom style="medium">
        <color theme="6" tint="-0.249977111117893"/>
      </bottom>
      <diagonal/>
    </border>
    <border>
      <left/>
      <right style="thin">
        <color theme="0" tint="-0.499984740745262"/>
      </right>
      <top style="thin">
        <color theme="0" tint="-0.499984740745262"/>
      </top>
      <bottom style="medium">
        <color theme="6" tint="-0.249977111117893"/>
      </bottom>
      <diagonal/>
    </border>
    <border>
      <left style="thin">
        <color theme="0" tint="-0.499984740745262"/>
      </left>
      <right/>
      <top style="thin">
        <color theme="0" tint="-0.499984740745262"/>
      </top>
      <bottom style="medium">
        <color theme="6" tint="-0.249977111117893"/>
      </bottom>
      <diagonal/>
    </border>
    <border>
      <left/>
      <right style="medium">
        <color theme="0" tint="-0.499984740745262"/>
      </right>
      <top style="thin">
        <color theme="0" tint="-0.499984740745262"/>
      </top>
      <bottom/>
      <diagonal/>
    </border>
    <border>
      <left style="thin">
        <color indexed="64"/>
      </left>
      <right style="thin">
        <color theme="0" tint="-0.499984740745262"/>
      </right>
      <top/>
      <bottom style="thin">
        <color theme="6" tint="-0.249977111117893"/>
      </bottom>
      <diagonal/>
    </border>
    <border>
      <left/>
      <right style="thin">
        <color indexed="64"/>
      </right>
      <top style="thin">
        <color indexed="64"/>
      </top>
      <bottom style="medium">
        <color theme="6" tint="-0.249977111117893"/>
      </bottom>
      <diagonal/>
    </border>
    <border>
      <left style="thin">
        <color indexed="64"/>
      </left>
      <right style="thin">
        <color indexed="64"/>
      </right>
      <top style="thin">
        <color indexed="64"/>
      </top>
      <bottom style="medium">
        <color theme="6" tint="-0.249977111117893"/>
      </bottom>
      <diagonal/>
    </border>
    <border>
      <left style="thin">
        <color indexed="64"/>
      </left>
      <right/>
      <top style="thin">
        <color indexed="64"/>
      </top>
      <bottom style="medium">
        <color theme="6" tint="-0.249977111117893"/>
      </bottom>
      <diagonal/>
    </border>
    <border>
      <left style="thin">
        <color theme="6" tint="-0.249977111117893"/>
      </left>
      <right/>
      <top style="thin">
        <color theme="6" tint="-0.249977111117893"/>
      </top>
      <bottom style="thin">
        <color theme="6" tint="-0.249977111117893"/>
      </bottom>
      <diagonal/>
    </border>
    <border>
      <left/>
      <right style="thin">
        <color theme="6" tint="-0.249977111117893"/>
      </right>
      <top style="thin">
        <color theme="6" tint="-0.249977111117893"/>
      </top>
      <bottom style="thin">
        <color theme="6" tint="-0.249977111117893"/>
      </bottom>
      <diagonal/>
    </border>
    <border>
      <left style="medium">
        <color theme="6" tint="-0.249977111117893"/>
      </left>
      <right style="thin">
        <color theme="0" tint="-0.499984740745262"/>
      </right>
      <top style="thin">
        <color theme="0" tint="-0.499984740745262"/>
      </top>
      <bottom style="thin">
        <color theme="0" tint="-0.499984740745262"/>
      </bottom>
      <diagonal/>
    </border>
    <border>
      <left style="thin">
        <color theme="0" tint="-0.499984740745262"/>
      </left>
      <right style="medium">
        <color theme="6" tint="-0.249977111117893"/>
      </right>
      <top style="thin">
        <color theme="0" tint="-0.499984740745262"/>
      </top>
      <bottom style="thin">
        <color theme="0" tint="-0.499984740745262"/>
      </bottom>
      <diagonal/>
    </border>
    <border>
      <left style="medium">
        <color theme="6" tint="-0.249977111117893"/>
      </left>
      <right style="thin">
        <color theme="0" tint="-0.499984740745262"/>
      </right>
      <top style="thin">
        <color theme="0" tint="-0.499984740745262"/>
      </top>
      <bottom/>
      <diagonal/>
    </border>
    <border>
      <left style="thin">
        <color theme="0" tint="-0.499984740745262"/>
      </left>
      <right style="medium">
        <color theme="6" tint="-0.249977111117893"/>
      </right>
      <top style="thin">
        <color theme="0" tint="-0.499984740745262"/>
      </top>
      <bottom/>
      <diagonal/>
    </border>
    <border>
      <left style="medium">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style="medium">
        <color theme="6" tint="-0.249977111117893"/>
      </right>
      <top style="thin">
        <color theme="6" tint="-0.249977111117893"/>
      </top>
      <bottom style="thin">
        <color theme="6" tint="-0.249977111117893"/>
      </bottom>
      <diagonal/>
    </border>
    <border>
      <left style="thin">
        <color theme="0" tint="-0.499984740745262"/>
      </left>
      <right style="thin">
        <color theme="0" tint="-0.499984740745262"/>
      </right>
      <top style="medium">
        <color theme="6" tint="-0.249977111117893"/>
      </top>
      <bottom/>
      <diagonal/>
    </border>
    <border>
      <left/>
      <right style="thin">
        <color theme="0" tint="-0.499984740745262"/>
      </right>
      <top style="medium">
        <color theme="6" tint="-0.249977111117893"/>
      </top>
      <bottom/>
      <diagonal/>
    </border>
    <border>
      <left style="thin">
        <color theme="0" tint="-0.499984740745262"/>
      </left>
      <right style="medium">
        <color theme="0" tint="-0.499984740745262"/>
      </right>
      <top style="thin">
        <color theme="6" tint="-0.249977111117893"/>
      </top>
      <bottom style="thin">
        <color theme="0" tint="-0.499984740745262"/>
      </bottom>
      <diagonal/>
    </border>
    <border>
      <left style="thin">
        <color theme="0" tint="-0.499984740745262"/>
      </left>
      <right style="thin">
        <color theme="0" tint="-0.499984740745262"/>
      </right>
      <top style="thin">
        <color theme="6" tint="-0.249977111117893"/>
      </top>
      <bottom style="thin">
        <color theme="0" tint="-0.499984740745262"/>
      </bottom>
      <diagonal/>
    </border>
    <border>
      <left style="thin">
        <color theme="6" tint="-0.249977111117893"/>
      </left>
      <right style="thin">
        <color theme="0" tint="-0.499984740745262"/>
      </right>
      <top style="thin">
        <color theme="6" tint="-0.249977111117893"/>
      </top>
      <bottom style="thin">
        <color theme="0" tint="-0.499984740745262"/>
      </bottom>
      <diagonal/>
    </border>
    <border>
      <left style="medium">
        <color theme="6" tint="-0.249977111117893"/>
      </left>
      <right style="thin">
        <color theme="0" tint="-0.499984740745262"/>
      </right>
      <top style="medium">
        <color theme="0" tint="-0.499984740745262"/>
      </top>
      <bottom style="thin">
        <color theme="0" tint="-0.499984740745262"/>
      </bottom>
      <diagonal/>
    </border>
    <border>
      <left style="thin">
        <color indexed="64"/>
      </left>
      <right style="thin">
        <color indexed="64"/>
      </right>
      <top style="medium">
        <color theme="0" tint="-0.499984740745262"/>
      </top>
      <bottom style="thin">
        <color indexed="64"/>
      </bottom>
      <diagonal/>
    </border>
    <border>
      <left style="thin">
        <color indexed="64"/>
      </left>
      <right/>
      <top style="medium">
        <color theme="0" tint="-0.499984740745262"/>
      </top>
      <bottom style="thin">
        <color indexed="64"/>
      </bottom>
      <diagonal/>
    </border>
    <border>
      <left style="thin">
        <color theme="0" tint="-0.499984740745262"/>
      </left>
      <right style="medium">
        <color theme="0" tint="-0.499984740745262"/>
      </right>
      <top style="thin">
        <color theme="0" tint="-0.499984740745262"/>
      </top>
      <bottom style="medium">
        <color theme="6" tint="-0.249977111117893"/>
      </bottom>
      <diagonal/>
    </border>
    <border>
      <left style="medium">
        <color theme="0" tint="-0.499984740745262"/>
      </left>
      <right style="thin">
        <color theme="6" tint="-0.249977111117893"/>
      </right>
      <top style="thin">
        <color theme="6" tint="-0.249977111117893"/>
      </top>
      <bottom style="thin">
        <color theme="6" tint="-0.249977111117893"/>
      </bottom>
      <diagonal/>
    </border>
    <border>
      <left style="medium">
        <color theme="0" tint="-0.499984740745262"/>
      </left>
      <right style="thin">
        <color theme="6" tint="-0.249977111117893"/>
      </right>
      <top style="thin">
        <color theme="6" tint="-0.249977111117893"/>
      </top>
      <bottom style="medium">
        <color theme="0" tint="-0.499984740745262"/>
      </bottom>
      <diagonal/>
    </border>
    <border>
      <left style="thin">
        <color theme="6" tint="-0.249977111117893"/>
      </left>
      <right style="thin">
        <color theme="6" tint="-0.249977111117893"/>
      </right>
      <top style="thin">
        <color theme="6" tint="-0.249977111117893"/>
      </top>
      <bottom style="medium">
        <color theme="0" tint="-0.499984740745262"/>
      </bottom>
      <diagonal/>
    </border>
    <border>
      <left style="thin">
        <color theme="6" tint="-0.249977111117893"/>
      </left>
      <right/>
      <top style="thin">
        <color theme="6" tint="-0.249977111117893"/>
      </top>
      <bottom style="medium">
        <color theme="0" tint="-0.499984740745262"/>
      </bottom>
      <diagonal/>
    </border>
    <border>
      <left style="medium">
        <color theme="6" tint="-0.249977111117893"/>
      </left>
      <right style="thin">
        <color theme="6" tint="-0.249977111117893"/>
      </right>
      <top style="thin">
        <color theme="6" tint="-0.249977111117893"/>
      </top>
      <bottom style="medium">
        <color theme="0" tint="-0.499984740745262"/>
      </bottom>
      <diagonal/>
    </border>
    <border>
      <left style="thin">
        <color theme="6" tint="-0.249977111117893"/>
      </left>
      <right style="medium">
        <color theme="6" tint="-0.249977111117893"/>
      </right>
      <top style="thin">
        <color theme="6" tint="-0.249977111117893"/>
      </top>
      <bottom style="medium">
        <color theme="0" tint="-0.499984740745262"/>
      </bottom>
      <diagonal/>
    </border>
    <border>
      <left/>
      <right style="thin">
        <color theme="6" tint="-0.249977111117893"/>
      </right>
      <top style="thin">
        <color theme="6" tint="-0.249977111117893"/>
      </top>
      <bottom style="medium">
        <color theme="0" tint="-0.499984740745262"/>
      </bottom>
      <diagonal/>
    </border>
    <border>
      <left style="thin">
        <color theme="0" tint="-0.499984740745262"/>
      </left>
      <right style="medium">
        <color theme="6" tint="-0.249977111117893"/>
      </right>
      <top style="thin">
        <color theme="0" tint="-0.499984740745262"/>
      </top>
      <bottom style="medium">
        <color theme="0" tint="-0.499984740745262"/>
      </bottom>
      <diagonal/>
    </border>
    <border>
      <left style="thin">
        <color theme="6" tint="-0.249977111117893"/>
      </left>
      <right style="thin">
        <color theme="0" tint="-0.499984740745262"/>
      </right>
      <top style="thin">
        <color theme="6" tint="-0.249977111117893"/>
      </top>
      <bottom style="medium">
        <color theme="0" tint="-0.499984740745262"/>
      </bottom>
      <diagonal/>
    </border>
    <border>
      <left style="thin">
        <color theme="0" tint="-0.499984740745262"/>
      </left>
      <right style="medium">
        <color theme="0" tint="-0.499984740745262"/>
      </right>
      <top style="thin">
        <color theme="6" tint="-0.249977111117893"/>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6" tint="-0.249977111117893"/>
      </left>
      <right style="thin">
        <color theme="6" tint="-0.249977111117893"/>
      </right>
      <top/>
      <bottom style="thin">
        <color theme="6" tint="-0.249977111117893"/>
      </bottom>
      <diagonal/>
    </border>
    <border>
      <left style="thin">
        <color theme="6" tint="-0.249977111117893"/>
      </left>
      <right/>
      <top style="medium">
        <color theme="0" tint="-0.499984740745262"/>
      </top>
      <bottom/>
      <diagonal/>
    </border>
    <border>
      <left style="thin">
        <color theme="6" tint="-0.249977111117893"/>
      </left>
      <right/>
      <top style="thin">
        <color theme="6" tint="-0.249977111117893"/>
      </top>
      <bottom style="medium">
        <color theme="6" tint="-0.249977111117893"/>
      </bottom>
      <diagonal/>
    </border>
    <border>
      <left/>
      <right style="thin">
        <color indexed="64"/>
      </right>
      <top style="medium">
        <color theme="0" tint="-0.499984740745262"/>
      </top>
      <bottom style="thin">
        <color indexed="64"/>
      </bottom>
      <diagonal/>
    </border>
    <border>
      <left style="thin">
        <color theme="6" tint="-0.249977111117893"/>
      </left>
      <right/>
      <top style="medium">
        <color theme="6" tint="-0.249977111117893"/>
      </top>
      <bottom style="thin">
        <color theme="6" tint="-0.249977111117893"/>
      </bottom>
      <diagonal/>
    </border>
    <border>
      <left style="thin">
        <color theme="6" tint="-0.249977111117893"/>
      </left>
      <right/>
      <top/>
      <bottom style="medium">
        <color theme="0" tint="-0.499984740745262"/>
      </bottom>
      <diagonal/>
    </border>
    <border>
      <left/>
      <right style="thin">
        <color indexed="64"/>
      </right>
      <top/>
      <bottom style="thin">
        <color theme="6" tint="-0.249977111117893"/>
      </bottom>
      <diagonal/>
    </border>
    <border>
      <left/>
      <right style="thin">
        <color indexed="64"/>
      </right>
      <top/>
      <bottom style="medium">
        <color theme="0" tint="-0.499984740745262"/>
      </bottom>
      <diagonal/>
    </border>
    <border>
      <left style="thin">
        <color theme="0" tint="-0.499984740745262"/>
      </left>
      <right style="medium">
        <color theme="0" tint="-0.499984740745262"/>
      </right>
      <top style="medium">
        <color theme="6" tint="-0.249977111117893"/>
      </top>
      <bottom style="thin">
        <color theme="0" tint="-0.499984740745262"/>
      </bottom>
      <diagonal/>
    </border>
    <border>
      <left style="medium">
        <color theme="0" tint="-0.499984740745262"/>
      </left>
      <right style="thin">
        <color theme="6" tint="-0.249977111117893"/>
      </right>
      <top/>
      <bottom style="thin">
        <color theme="6" tint="-0.249977111117893"/>
      </bottom>
      <diagonal/>
    </border>
    <border>
      <left style="thin">
        <color theme="6" tint="-0.249977111117893"/>
      </left>
      <right/>
      <top/>
      <bottom style="thin">
        <color theme="6" tint="-0.249977111117893"/>
      </bottom>
      <diagonal/>
    </border>
    <border>
      <left style="medium">
        <color theme="6" tint="-0.249977111117893"/>
      </left>
      <right style="thin">
        <color theme="6" tint="-0.249977111117893"/>
      </right>
      <top/>
      <bottom style="thin">
        <color theme="6" tint="-0.249977111117893"/>
      </bottom>
      <diagonal/>
    </border>
    <border>
      <left style="thin">
        <color theme="6" tint="-0.249977111117893"/>
      </left>
      <right style="medium">
        <color theme="6" tint="-0.249977111117893"/>
      </right>
      <top/>
      <bottom style="thin">
        <color theme="6" tint="-0.249977111117893"/>
      </bottom>
      <diagonal/>
    </border>
    <border>
      <left/>
      <right style="thin">
        <color theme="6" tint="-0.249977111117893"/>
      </right>
      <top/>
      <bottom style="thin">
        <color theme="6" tint="-0.249977111117893"/>
      </bottom>
      <diagonal/>
    </border>
    <border>
      <left style="thin">
        <color theme="0" tint="-0.499984740745262"/>
      </left>
      <right style="medium">
        <color theme="6" tint="-0.249977111117893"/>
      </right>
      <top/>
      <bottom/>
      <diagonal/>
    </border>
    <border>
      <left style="thin">
        <color theme="6" tint="-0.249977111117893"/>
      </left>
      <right style="thin">
        <color theme="0" tint="-0.499984740745262"/>
      </right>
      <top/>
      <bottom style="thin">
        <color theme="0" tint="-0.499984740745262"/>
      </bottom>
      <diagonal/>
    </border>
    <border>
      <left style="medium">
        <color theme="0" tint="-0.499984740745262"/>
      </left>
      <right/>
      <top/>
      <bottom/>
      <diagonal/>
    </border>
  </borders>
  <cellStyleXfs count="3">
    <xf numFmtId="0" fontId="0" fillId="0" borderId="0"/>
    <xf numFmtId="9" fontId="44" fillId="0" borderId="0" applyFont="0" applyFill="0" applyBorder="0" applyAlignment="0" applyProtection="0"/>
    <xf numFmtId="43" fontId="44" fillId="0" borderId="0" applyFont="0" applyFill="0" applyBorder="0" applyAlignment="0" applyProtection="0"/>
  </cellStyleXfs>
  <cellXfs count="1496">
    <xf numFmtId="0" fontId="0" fillId="0" borderId="0" xfId="0"/>
    <xf numFmtId="0" fontId="2" fillId="0" borderId="0" xfId="0" applyFont="1"/>
    <xf numFmtId="0" fontId="3" fillId="0" borderId="0" xfId="0" applyFont="1" applyAlignment="1">
      <alignment horizontal="center" vertical="top"/>
    </xf>
    <xf numFmtId="0" fontId="2" fillId="0" borderId="0" xfId="0" applyFont="1" applyFill="1"/>
    <xf numFmtId="0" fontId="2" fillId="0" borderId="0" xfId="0" applyFont="1" applyAlignment="1">
      <alignment vertical="center"/>
    </xf>
    <xf numFmtId="0" fontId="2" fillId="0" borderId="0" xfId="0" applyFont="1" applyAlignment="1">
      <alignment wrapText="1"/>
    </xf>
    <xf numFmtId="0" fontId="3" fillId="0" borderId="0" xfId="0" applyFont="1"/>
    <xf numFmtId="0" fontId="0" fillId="0" borderId="0" xfId="0" applyFont="1"/>
    <xf numFmtId="0" fontId="2" fillId="0" borderId="0" xfId="0" applyFont="1" applyAlignment="1">
      <alignment horizontal="center"/>
    </xf>
    <xf numFmtId="0" fontId="10" fillId="0" borderId="0" xfId="0" applyFont="1"/>
    <xf numFmtId="0" fontId="10" fillId="0" borderId="0" xfId="0" applyFont="1" applyAlignment="1">
      <alignment vertical="center"/>
    </xf>
    <xf numFmtId="0" fontId="2" fillId="0" borderId="0" xfId="0" applyFont="1" applyAlignment="1">
      <alignment horizontal="center" vertical="top"/>
    </xf>
    <xf numFmtId="0" fontId="2" fillId="0" borderId="0" xfId="0" applyFont="1" applyBorder="1" applyAlignment="1">
      <alignment vertical="center" wrapText="1"/>
    </xf>
    <xf numFmtId="0" fontId="6" fillId="0" borderId="0" xfId="0" applyFont="1" applyBorder="1" applyAlignment="1">
      <alignment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0" fontId="15" fillId="0" borderId="0" xfId="0" applyFont="1"/>
    <xf numFmtId="0" fontId="3" fillId="0" borderId="0" xfId="0" applyFont="1" applyAlignment="1">
      <alignment vertical="center"/>
    </xf>
    <xf numFmtId="0" fontId="2" fillId="0" borderId="0" xfId="0" applyFont="1" applyAlignment="1"/>
    <xf numFmtId="0" fontId="10" fillId="0" borderId="0" xfId="0" applyFont="1" applyAlignment="1"/>
    <xf numFmtId="0" fontId="5" fillId="0" borderId="0" xfId="0" applyFont="1" applyAlignment="1"/>
    <xf numFmtId="0" fontId="5" fillId="0" borderId="0" xfId="0" applyFont="1" applyAlignment="1">
      <alignment vertical="center"/>
    </xf>
    <xf numFmtId="0" fontId="1" fillId="0" borderId="0" xfId="0" applyFont="1"/>
    <xf numFmtId="0" fontId="20" fillId="0" borderId="0" xfId="0" applyFont="1" applyAlignment="1">
      <alignment vertical="center"/>
    </xf>
    <xf numFmtId="0" fontId="0"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vertical="center"/>
    </xf>
    <xf numFmtId="0" fontId="27" fillId="0" borderId="0" xfId="0" applyFont="1"/>
    <xf numFmtId="0" fontId="27" fillId="0" borderId="0" xfId="0" applyFont="1" applyAlignment="1">
      <alignment vertical="center"/>
    </xf>
    <xf numFmtId="0" fontId="27" fillId="0" borderId="0" xfId="0" applyFont="1" applyFill="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7" fillId="0" borderId="0" xfId="0" applyFont="1" applyBorder="1" applyAlignment="1">
      <alignment horizontal="center" vertical="center" wrapText="1"/>
    </xf>
    <xf numFmtId="3" fontId="27" fillId="0" borderId="0" xfId="0" applyNumberFormat="1" applyFont="1" applyBorder="1" applyAlignment="1">
      <alignment horizontal="center" vertical="center" wrapText="1"/>
    </xf>
    <xf numFmtId="0" fontId="27" fillId="0" borderId="0" xfId="0" applyFont="1" applyBorder="1" applyAlignment="1">
      <alignment vertical="center" wrapText="1"/>
    </xf>
    <xf numFmtId="0" fontId="27" fillId="0" borderId="0" xfId="0" applyFont="1" applyAlignment="1">
      <alignment horizontal="center"/>
    </xf>
    <xf numFmtId="0" fontId="3" fillId="0" borderId="0" xfId="0" applyFont="1" applyAlignment="1">
      <alignment horizontal="center" vertical="center"/>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4" fontId="2" fillId="0" borderId="5" xfId="0" applyNumberFormat="1" applyFont="1" applyBorder="1" applyAlignment="1">
      <alignment vertical="center" wrapText="1"/>
    </xf>
    <xf numFmtId="2" fontId="2" fillId="0" borderId="5" xfId="0" applyNumberFormat="1"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4" fontId="3" fillId="0" borderId="5" xfId="0" applyNumberFormat="1" applyFont="1" applyBorder="1" applyAlignment="1">
      <alignment vertical="center" wrapText="1"/>
    </xf>
    <xf numFmtId="2" fontId="3" fillId="0" borderId="5" xfId="0" applyNumberFormat="1" applyFont="1" applyBorder="1" applyAlignment="1">
      <alignment vertical="center" wrapText="1"/>
    </xf>
    <xf numFmtId="0" fontId="2" fillId="0" borderId="5"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4" fontId="2" fillId="0" borderId="5" xfId="0" applyNumberFormat="1" applyFont="1" applyBorder="1" applyAlignment="1">
      <alignment horizontal="righ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Border="1" applyAlignment="1">
      <alignment horizontal="center" vertical="center"/>
    </xf>
    <xf numFmtId="4" fontId="2" fillId="0" borderId="5" xfId="0" applyNumberFormat="1" applyFont="1" applyBorder="1" applyAlignment="1">
      <alignment horizontal="righ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49" fontId="2" fillId="0" borderId="5" xfId="0" applyNumberFormat="1" applyFont="1" applyFill="1" applyBorder="1" applyAlignment="1">
      <alignment horizontal="center" vertical="center"/>
    </xf>
    <xf numFmtId="4" fontId="2" fillId="0" borderId="5" xfId="0" applyNumberFormat="1" applyFont="1" applyFill="1" applyBorder="1" applyAlignment="1">
      <alignment horizontal="right" vertical="center"/>
    </xf>
    <xf numFmtId="0" fontId="38" fillId="3" borderId="16" xfId="0" applyFont="1" applyFill="1" applyBorder="1" applyAlignment="1">
      <alignment horizontal="right" vertical="center"/>
    </xf>
    <xf numFmtId="4" fontId="38" fillId="3" borderId="17" xfId="0" applyNumberFormat="1" applyFont="1" applyFill="1" applyBorder="1" applyAlignment="1">
      <alignment vertical="center"/>
    </xf>
    <xf numFmtId="0" fontId="38" fillId="3" borderId="19" xfId="0" applyFont="1" applyFill="1" applyBorder="1" applyAlignment="1">
      <alignment horizontal="right" vertical="center"/>
    </xf>
    <xf numFmtId="4" fontId="38" fillId="3" borderId="20" xfId="0" applyNumberFormat="1" applyFont="1" applyFill="1" applyBorder="1" applyAlignment="1">
      <alignment vertical="center"/>
    </xf>
    <xf numFmtId="0" fontId="11" fillId="3" borderId="0" xfId="0" applyFont="1" applyFill="1" applyAlignment="1">
      <alignment horizontal="left"/>
    </xf>
    <xf numFmtId="0" fontId="39" fillId="0" borderId="0" xfId="0" applyFont="1" applyFill="1" applyAlignment="1">
      <alignment horizontal="center"/>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4" xfId="0" applyFont="1" applyFill="1" applyBorder="1" applyAlignment="1">
      <alignment vertical="center" textRotation="90" wrapText="1"/>
    </xf>
    <xf numFmtId="0" fontId="2" fillId="0" borderId="34" xfId="0" applyFont="1" applyBorder="1" applyAlignment="1">
      <alignment vertical="center" wrapText="1"/>
    </xf>
    <xf numFmtId="0" fontId="2" fillId="0" borderId="37" xfId="0" applyFont="1" applyBorder="1" applyAlignment="1">
      <alignment vertical="center" wrapText="1"/>
    </xf>
    <xf numFmtId="0" fontId="6" fillId="3" borderId="39"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vertical="center" textRotation="90" wrapText="1"/>
    </xf>
    <xf numFmtId="0" fontId="2" fillId="0" borderId="0" xfId="0" applyFont="1" applyFill="1" applyBorder="1" applyAlignment="1">
      <alignment vertical="center" textRotation="90" wrapText="1"/>
    </xf>
    <xf numFmtId="0" fontId="40" fillId="0" borderId="0" xfId="0" applyFont="1" applyAlignment="1">
      <alignment horizontal="left" vertical="center"/>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0" borderId="34" xfId="0" applyFont="1" applyBorder="1" applyAlignment="1">
      <alignment horizontal="center" vertical="center" textRotation="90" wrapText="1"/>
    </xf>
    <xf numFmtId="3" fontId="2" fillId="3" borderId="2" xfId="0" applyNumberFormat="1" applyFont="1" applyFill="1" applyBorder="1" applyAlignment="1">
      <alignment horizontal="center" vertical="center" wrapText="1"/>
    </xf>
    <xf numFmtId="0" fontId="39" fillId="0" borderId="0" xfId="0" applyFont="1"/>
    <xf numFmtId="0" fontId="2" fillId="0" borderId="3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4" fontId="27" fillId="0" borderId="0" xfId="0" applyNumberFormat="1" applyFont="1" applyAlignment="1">
      <alignment vertical="center"/>
    </xf>
    <xf numFmtId="4" fontId="0" fillId="0" borderId="0" xfId="0" applyNumberFormat="1" applyFont="1"/>
    <xf numFmtId="4" fontId="10" fillId="0" borderId="0" xfId="0" applyNumberFormat="1" applyFont="1" applyAlignment="1">
      <alignment vertical="center"/>
    </xf>
    <xf numFmtId="0" fontId="12" fillId="0" borderId="0" xfId="0" applyFont="1" applyBorder="1" applyAlignment="1">
      <alignment vertical="center"/>
    </xf>
    <xf numFmtId="4" fontId="12" fillId="0" borderId="0" xfId="0" applyNumberFormat="1" applyFont="1" applyBorder="1" applyAlignment="1">
      <alignment vertical="center"/>
    </xf>
    <xf numFmtId="0" fontId="2" fillId="0" borderId="0" xfId="0" applyFont="1" applyAlignment="1">
      <alignment horizontal="left"/>
    </xf>
    <xf numFmtId="0" fontId="2" fillId="0" borderId="0" xfId="0" applyFont="1"/>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8"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 fillId="0" borderId="0" xfId="0" applyFont="1" applyBorder="1" applyAlignment="1">
      <alignment horizontal="center"/>
    </xf>
    <xf numFmtId="0" fontId="2" fillId="0" borderId="4" xfId="0" applyFont="1" applyBorder="1" applyAlignment="1">
      <alignment vertical="center" wrapText="1"/>
    </xf>
    <xf numFmtId="0" fontId="6" fillId="0" borderId="5" xfId="0" applyFont="1" applyBorder="1" applyAlignment="1">
      <alignment vertical="center" wrapText="1"/>
    </xf>
    <xf numFmtId="0" fontId="2" fillId="0" borderId="4" xfId="0" applyFont="1" applyFill="1" applyBorder="1" applyAlignment="1">
      <alignment vertical="center" wrapText="1"/>
    </xf>
    <xf numFmtId="0" fontId="6" fillId="0" borderId="5" xfId="0" applyFont="1" applyFill="1" applyBorder="1" applyAlignment="1">
      <alignment vertical="center" wrapText="1"/>
    </xf>
    <xf numFmtId="0" fontId="2" fillId="0" borderId="5" xfId="0" applyFont="1" applyFill="1" applyBorder="1" applyAlignment="1">
      <alignment vertical="center" wrapText="1"/>
    </xf>
    <xf numFmtId="0" fontId="6" fillId="0" borderId="8" xfId="0" applyFont="1" applyFill="1" applyBorder="1" applyAlignment="1">
      <alignment vertical="center" wrapText="1"/>
    </xf>
    <xf numFmtId="0" fontId="2" fillId="0" borderId="8" xfId="0" applyFont="1" applyFill="1" applyBorder="1" applyAlignment="1">
      <alignment vertical="center" wrapText="1"/>
    </xf>
    <xf numFmtId="0" fontId="2" fillId="0" borderId="6" xfId="0" applyFont="1" applyBorder="1" applyAlignment="1">
      <alignment horizontal="center" vertical="center" wrapText="1"/>
    </xf>
    <xf numFmtId="0" fontId="2" fillId="0" borderId="36" xfId="0" applyFont="1" applyBorder="1" applyAlignment="1">
      <alignment vertical="center" wrapText="1"/>
    </xf>
    <xf numFmtId="0" fontId="6" fillId="0" borderId="34" xfId="0" applyFont="1" applyBorder="1" applyAlignment="1">
      <alignment vertical="center" wrapText="1"/>
    </xf>
    <xf numFmtId="0" fontId="2" fillId="0" borderId="4" xfId="0" applyFont="1" applyBorder="1" applyAlignment="1">
      <alignment vertical="center"/>
    </xf>
    <xf numFmtId="3" fontId="2" fillId="0" borderId="5" xfId="0" applyNumberFormat="1" applyFont="1" applyBorder="1" applyAlignment="1">
      <alignment horizontal="center" vertical="center" wrapText="1"/>
    </xf>
    <xf numFmtId="0" fontId="2" fillId="0" borderId="5" xfId="0" applyFont="1" applyBorder="1" applyAlignment="1">
      <alignment vertical="center"/>
    </xf>
    <xf numFmtId="0" fontId="2" fillId="0" borderId="4" xfId="0" applyFont="1" applyFill="1" applyBorder="1" applyAlignment="1">
      <alignment vertical="center"/>
    </xf>
    <xf numFmtId="3" fontId="2" fillId="0" borderId="5"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8" xfId="0" applyFont="1" applyFill="1" applyBorder="1" applyAlignment="1">
      <alignment vertical="center"/>
    </xf>
    <xf numFmtId="3" fontId="2" fillId="0" borderId="8" xfId="0" applyNumberFormat="1" applyFont="1" applyFill="1" applyBorder="1" applyAlignment="1">
      <alignment horizontal="center" vertical="center"/>
    </xf>
    <xf numFmtId="164" fontId="2" fillId="0" borderId="34" xfId="0" applyNumberFormat="1" applyFont="1" applyBorder="1" applyAlignment="1">
      <alignment horizontal="center" vertical="center" wrapText="1"/>
    </xf>
    <xf numFmtId="0" fontId="6" fillId="0" borderId="8" xfId="0" applyFont="1" applyBorder="1" applyAlignment="1">
      <alignment vertical="center" wrapText="1"/>
    </xf>
    <xf numFmtId="0" fontId="24" fillId="0" borderId="34" xfId="0" applyFont="1" applyBorder="1" applyAlignment="1">
      <alignment horizontal="center" vertical="center" wrapText="1"/>
    </xf>
    <xf numFmtId="0" fontId="21" fillId="0" borderId="0" xfId="0" applyFont="1" applyAlignment="1">
      <alignment vertical="center"/>
    </xf>
    <xf numFmtId="0" fontId="25" fillId="3" borderId="0" xfId="0" applyFont="1" applyFill="1" applyAlignment="1">
      <alignment horizontal="left" vertical="center"/>
    </xf>
    <xf numFmtId="0" fontId="46" fillId="3" borderId="0" xfId="0" applyFont="1" applyFill="1" applyAlignment="1">
      <alignment horizontal="center" vertical="center"/>
    </xf>
    <xf numFmtId="0" fontId="47" fillId="3" borderId="0" xfId="0" applyFont="1" applyFill="1" applyAlignment="1">
      <alignment vertical="center"/>
    </xf>
    <xf numFmtId="0" fontId="48" fillId="3" borderId="0" xfId="0" applyFont="1" applyFill="1"/>
    <xf numFmtId="0" fontId="5" fillId="0" borderId="4" xfId="0" applyFont="1" applyBorder="1" applyAlignment="1">
      <alignment horizontal="left" vertical="center" wrapText="1"/>
    </xf>
    <xf numFmtId="0" fontId="43" fillId="0" borderId="5" xfId="0" applyFont="1" applyBorder="1" applyAlignment="1">
      <alignment horizontal="left" vertical="center" wrapText="1"/>
    </xf>
    <xf numFmtId="3" fontId="2" fillId="0" borderId="5"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4" xfId="0" applyFont="1" applyBorder="1" applyAlignment="1">
      <alignment horizontal="left" vertical="center" wrapText="1"/>
    </xf>
    <xf numFmtId="10" fontId="2" fillId="0" borderId="5"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43" fillId="0" borderId="5" xfId="0"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43" fillId="0" borderId="8" xfId="0" applyFont="1" applyBorder="1" applyAlignment="1">
      <alignment horizontal="left" vertical="center" wrapText="1"/>
    </xf>
    <xf numFmtId="0" fontId="3" fillId="0" borderId="8" xfId="0" applyFont="1" applyBorder="1" applyAlignment="1">
      <alignment horizontal="center" vertical="center" wrapText="1"/>
    </xf>
    <xf numFmtId="3" fontId="2" fillId="0" borderId="8" xfId="0" applyNumberFormat="1" applyFont="1" applyFill="1" applyBorder="1" applyAlignment="1">
      <alignment horizontal="center" vertical="center" wrapText="1"/>
    </xf>
    <xf numFmtId="0" fontId="5" fillId="0" borderId="36" xfId="0" applyFont="1" applyBorder="1" applyAlignment="1">
      <alignment horizontal="left" vertical="center" wrapText="1"/>
    </xf>
    <xf numFmtId="0" fontId="43" fillId="0" borderId="34" xfId="0" applyFont="1" applyBorder="1" applyAlignment="1">
      <alignment horizontal="left" vertical="center" wrapText="1"/>
    </xf>
    <xf numFmtId="0" fontId="3" fillId="0" borderId="34" xfId="0" applyFont="1" applyBorder="1" applyAlignment="1">
      <alignment horizontal="center" vertical="center" wrapText="1"/>
    </xf>
    <xf numFmtId="3" fontId="2" fillId="0" borderId="34"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3" xfId="0" applyFont="1" applyBorder="1" applyAlignment="1">
      <alignment vertical="center" wrapText="1"/>
    </xf>
    <xf numFmtId="0" fontId="3" fillId="0" borderId="33" xfId="0" applyFont="1" applyBorder="1" applyAlignment="1">
      <alignment horizontal="center" vertical="center" wrapText="1"/>
    </xf>
    <xf numFmtId="3" fontId="2" fillId="0" borderId="36" xfId="0" applyNumberFormat="1" applyFont="1" applyFill="1" applyBorder="1" applyAlignment="1">
      <alignment horizontal="center" vertical="center" wrapText="1"/>
    </xf>
    <xf numFmtId="3" fontId="2" fillId="0" borderId="37"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3" fontId="2" fillId="0" borderId="50"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3" fontId="2" fillId="0" borderId="56" xfId="0" applyNumberFormat="1"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6" xfId="0" applyFont="1" applyFill="1" applyBorder="1" applyAlignment="1">
      <alignment horizontal="center" vertical="center" wrapText="1"/>
    </xf>
    <xf numFmtId="4" fontId="6" fillId="3" borderId="8" xfId="0" applyNumberFormat="1" applyFont="1" applyFill="1" applyBorder="1" applyAlignment="1">
      <alignment horizontal="center" vertical="center" wrapText="1"/>
    </xf>
    <xf numFmtId="0" fontId="6" fillId="3" borderId="33"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25" fillId="3" borderId="0" xfId="0" applyFont="1" applyFill="1" applyBorder="1" applyAlignment="1">
      <alignment horizontal="left" vertical="center"/>
    </xf>
    <xf numFmtId="0" fontId="46" fillId="3"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Border="1" applyAlignment="1">
      <alignment vertical="center"/>
    </xf>
    <xf numFmtId="4" fontId="27" fillId="0" borderId="0" xfId="0" applyNumberFormat="1" applyFont="1" applyBorder="1" applyAlignment="1">
      <alignment vertical="center"/>
    </xf>
    <xf numFmtId="0" fontId="0" fillId="0" borderId="0" xfId="0" applyFont="1" applyBorder="1"/>
    <xf numFmtId="4" fontId="0" fillId="0" borderId="0" xfId="0" applyNumberFormat="1" applyFont="1" applyBorder="1"/>
    <xf numFmtId="3" fontId="2" fillId="0" borderId="36" xfId="0" applyNumberFormat="1" applyFont="1" applyBorder="1" applyAlignment="1">
      <alignment horizontal="center" vertical="center" wrapText="1"/>
    </xf>
    <xf numFmtId="3" fontId="2" fillId="0" borderId="37"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2" fillId="0" borderId="50" xfId="0" applyFont="1" applyBorder="1" applyAlignment="1">
      <alignment horizontal="center" vertical="center" wrapText="1"/>
    </xf>
    <xf numFmtId="3" fontId="2" fillId="0" borderId="9" xfId="0" applyNumberFormat="1" applyFont="1" applyBorder="1" applyAlignment="1">
      <alignment horizontal="center" vertical="center" wrapText="1"/>
    </xf>
    <xf numFmtId="0" fontId="6" fillId="0" borderId="5" xfId="0" applyFont="1" applyFill="1" applyBorder="1" applyAlignment="1">
      <alignment horizontal="center" vertical="center" wrapText="1"/>
    </xf>
    <xf numFmtId="49" fontId="2" fillId="0" borderId="4" xfId="0" applyNumberFormat="1" applyFont="1" applyBorder="1" applyAlignment="1">
      <alignment vertical="center" wrapText="1"/>
    </xf>
    <xf numFmtId="0" fontId="6" fillId="0" borderId="8" xfId="0" applyFont="1" applyFill="1" applyBorder="1" applyAlignment="1">
      <alignment horizontal="center" vertical="center" wrapText="1"/>
    </xf>
    <xf numFmtId="0" fontId="6" fillId="0" borderId="34" xfId="0" applyFont="1" applyFill="1" applyBorder="1" applyAlignment="1">
      <alignment vertical="center" wrapText="1"/>
    </xf>
    <xf numFmtId="0" fontId="6" fillId="0" borderId="34" xfId="0" applyFont="1" applyBorder="1" applyAlignment="1">
      <alignment horizontal="center" vertical="center" wrapText="1"/>
    </xf>
    <xf numFmtId="10" fontId="2" fillId="0" borderId="34" xfId="1" applyNumberFormat="1" applyFont="1" applyFill="1" applyBorder="1" applyAlignment="1">
      <alignment horizontal="center" vertical="center" wrapText="1"/>
    </xf>
    <xf numFmtId="10" fontId="2" fillId="0" borderId="37" xfId="1" applyNumberFormat="1" applyFont="1" applyFill="1" applyBorder="1" applyAlignment="1">
      <alignment horizontal="center" vertical="center" wrapText="1"/>
    </xf>
    <xf numFmtId="0" fontId="2" fillId="0" borderId="5" xfId="0" quotePrefix="1" applyFont="1" applyFill="1" applyBorder="1" applyAlignment="1">
      <alignment horizontal="center" vertical="center" wrapText="1"/>
    </xf>
    <xf numFmtId="0" fontId="2" fillId="0" borderId="35" xfId="0" applyFont="1" applyBorder="1" applyAlignment="1">
      <alignment vertical="center" wrapText="1"/>
    </xf>
    <xf numFmtId="0" fontId="2" fillId="0" borderId="33" xfId="0" applyFont="1" applyBorder="1" applyAlignment="1">
      <alignment vertical="center" wrapText="1"/>
    </xf>
    <xf numFmtId="10" fontId="2" fillId="0" borderId="50" xfId="1"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5" xfId="0" applyFont="1" applyBorder="1" applyAlignment="1">
      <alignment vertical="center" wrapText="1" readingOrder="1"/>
    </xf>
    <xf numFmtId="49" fontId="6" fillId="0" borderId="8" xfId="0" applyNumberFormat="1" applyFont="1" applyFill="1" applyBorder="1" applyAlignment="1">
      <alignment horizontal="center" vertical="center" wrapText="1"/>
    </xf>
    <xf numFmtId="0" fontId="2" fillId="0" borderId="8" xfId="0" applyFont="1" applyBorder="1" applyAlignment="1">
      <alignment vertical="center" wrapText="1" readingOrder="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3" xfId="0" applyFont="1" applyBorder="1" applyAlignment="1">
      <alignment vertical="center" wrapText="1" readingOrder="1"/>
    </xf>
    <xf numFmtId="0" fontId="2" fillId="0" borderId="33" xfId="0" applyFont="1" applyBorder="1" applyAlignment="1">
      <alignment vertical="center" wrapText="1" readingOrder="1"/>
    </xf>
    <xf numFmtId="49" fontId="2" fillId="0" borderId="56" xfId="0" applyNumberFormat="1" applyFont="1" applyFill="1" applyBorder="1" applyAlignment="1">
      <alignment horizontal="center" vertical="center" wrapText="1"/>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33" xfId="0" applyNumberFormat="1" applyFont="1" applyBorder="1" applyAlignment="1">
      <alignment vertical="center" wrapText="1"/>
    </xf>
    <xf numFmtId="0" fontId="39" fillId="3" borderId="0" xfId="0" applyFont="1" applyFill="1" applyAlignment="1">
      <alignment horizontal="center"/>
    </xf>
    <xf numFmtId="0" fontId="25" fillId="3" borderId="0" xfId="0" applyFont="1" applyFill="1" applyAlignment="1">
      <alignment horizontal="left"/>
    </xf>
    <xf numFmtId="0" fontId="46" fillId="3" borderId="0" xfId="0" applyFont="1" applyFill="1" applyAlignment="1">
      <alignment horizontal="center"/>
    </xf>
    <xf numFmtId="0" fontId="2" fillId="0" borderId="5" xfId="0" applyFont="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 fillId="0" borderId="8" xfId="0" applyFont="1" applyFill="1" applyBorder="1" applyAlignment="1">
      <alignment horizontal="center" vertical="center" textRotation="90" wrapText="1"/>
    </xf>
    <xf numFmtId="2" fontId="24" fillId="0" borderId="34" xfId="0" applyNumberFormat="1" applyFont="1" applyFill="1" applyBorder="1" applyAlignment="1">
      <alignment horizontal="center" vertical="center" wrapText="1"/>
    </xf>
    <xf numFmtId="0" fontId="2" fillId="0" borderId="34" xfId="0" applyFont="1" applyFill="1" applyBorder="1" applyAlignment="1">
      <alignment horizontal="center" vertical="center" textRotation="90" wrapText="1"/>
    </xf>
    <xf numFmtId="0" fontId="2" fillId="0" borderId="13" xfId="0" applyFont="1" applyFill="1" applyBorder="1" applyAlignment="1">
      <alignment vertical="center" wrapText="1"/>
    </xf>
    <xf numFmtId="0" fontId="2" fillId="0" borderId="33"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57" xfId="0" applyFont="1" applyFill="1" applyBorder="1" applyAlignment="1">
      <alignment vertical="center" wrapText="1"/>
    </xf>
    <xf numFmtId="0" fontId="2" fillId="0" borderId="13" xfId="0" applyFont="1" applyBorder="1" applyAlignment="1">
      <alignment vertical="center"/>
    </xf>
    <xf numFmtId="0" fontId="2" fillId="0" borderId="13" xfId="0" applyFont="1" applyFill="1" applyBorder="1" applyAlignment="1">
      <alignment vertical="center"/>
    </xf>
    <xf numFmtId="0" fontId="2" fillId="0" borderId="33" xfId="0" applyFont="1" applyFill="1" applyBorder="1" applyAlignment="1">
      <alignment vertical="center"/>
    </xf>
    <xf numFmtId="0" fontId="2" fillId="0" borderId="61" xfId="0" applyFont="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6" xfId="0" applyFont="1" applyFill="1" applyBorder="1" applyAlignment="1">
      <alignment horizontal="center" vertical="center"/>
    </xf>
    <xf numFmtId="3" fontId="2" fillId="0" borderId="6" xfId="0" applyNumberFormat="1" applyFont="1" applyBorder="1" applyAlignment="1">
      <alignment horizontal="center" vertical="center"/>
    </xf>
    <xf numFmtId="3" fontId="2" fillId="0" borderId="6"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3" fontId="2" fillId="0" borderId="9" xfId="0" applyNumberFormat="1" applyFont="1" applyFill="1" applyBorder="1" applyAlignment="1">
      <alignment horizontal="center" vertical="center"/>
    </xf>
    <xf numFmtId="0" fontId="24" fillId="0" borderId="35" xfId="0" applyFont="1" applyBorder="1" applyAlignment="1">
      <alignment horizontal="center" vertical="center" wrapText="1"/>
    </xf>
    <xf numFmtId="0" fontId="24" fillId="0" borderId="37" xfId="0" applyFont="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0" fontId="6" fillId="0" borderId="4" xfId="0" applyFont="1" applyBorder="1" applyAlignment="1">
      <alignment vertical="center" wrapText="1"/>
    </xf>
    <xf numFmtId="0" fontId="6" fillId="0" borderId="7" xfId="0" applyFont="1" applyBorder="1" applyAlignment="1">
      <alignment vertical="center" wrapText="1"/>
    </xf>
    <xf numFmtId="0" fontId="48" fillId="3" borderId="0" xfId="0" applyFont="1" applyFill="1" applyAlignment="1">
      <alignment horizontal="center"/>
    </xf>
    <xf numFmtId="0" fontId="6" fillId="0" borderId="5" xfId="0" applyFont="1" applyBorder="1" applyAlignment="1">
      <alignment horizontal="left" vertical="center" wrapText="1"/>
    </xf>
    <xf numFmtId="0" fontId="6" fillId="0" borderId="5" xfId="0" applyFont="1" applyFill="1" applyBorder="1" applyAlignment="1">
      <alignment horizontal="left" vertical="center" wrapText="1"/>
    </xf>
    <xf numFmtId="10" fontId="2" fillId="0" borderId="34"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10" fontId="2" fillId="0" borderId="12" xfId="0" applyNumberFormat="1"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41" xfId="0" applyFont="1" applyFill="1" applyBorder="1" applyAlignment="1">
      <alignment horizontal="center" vertical="center" wrapText="1"/>
    </xf>
    <xf numFmtId="10" fontId="2" fillId="0" borderId="50" xfId="0" applyNumberFormat="1"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3" fontId="2" fillId="0" borderId="7" xfId="0" applyNumberFormat="1" applyFont="1" applyBorder="1" applyAlignment="1">
      <alignment horizontal="center" vertical="center" wrapText="1"/>
    </xf>
    <xf numFmtId="0" fontId="2" fillId="0" borderId="0" xfId="0" applyFont="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2" fillId="0" borderId="1" xfId="0" applyFont="1" applyBorder="1" applyAlignment="1">
      <alignment vertical="center" wrapText="1"/>
    </xf>
    <xf numFmtId="0" fontId="6" fillId="0" borderId="2" xfId="0" applyFont="1" applyFill="1" applyBorder="1" applyAlignment="1">
      <alignment vertical="center" wrapText="1"/>
    </xf>
    <xf numFmtId="0" fontId="2" fillId="0" borderId="32" xfId="0" applyFont="1" applyBorder="1" applyAlignment="1">
      <alignment vertical="center" wrapText="1"/>
    </xf>
    <xf numFmtId="0" fontId="6" fillId="3" borderId="63"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2" fillId="0" borderId="6"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64" xfId="0" applyFont="1" applyBorder="1" applyAlignment="1">
      <alignment vertical="center" wrapText="1"/>
    </xf>
    <xf numFmtId="0" fontId="6" fillId="0" borderId="65" xfId="0" applyFont="1" applyFill="1" applyBorder="1" applyAlignment="1">
      <alignment vertical="center" wrapText="1"/>
    </xf>
    <xf numFmtId="0" fontId="2" fillId="0" borderId="65" xfId="0" applyFont="1" applyBorder="1" applyAlignment="1">
      <alignment horizontal="center" vertical="center" textRotation="90" wrapText="1"/>
    </xf>
    <xf numFmtId="0" fontId="2" fillId="0" borderId="66" xfId="0" applyFont="1" applyBorder="1" applyAlignment="1">
      <alignment horizontal="center" vertical="center" textRotation="90"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56" fillId="0" borderId="5" xfId="0" applyFont="1" applyBorder="1" applyAlignment="1">
      <alignment horizontal="left" vertical="center" wrapText="1"/>
    </xf>
    <xf numFmtId="0" fontId="0" fillId="0" borderId="5" xfId="0" applyFont="1" applyBorder="1" applyAlignment="1">
      <alignment horizontal="center" vertical="center" textRotation="90" wrapText="1"/>
    </xf>
    <xf numFmtId="3" fontId="0" fillId="0" borderId="5" xfId="0" applyNumberFormat="1" applyFont="1" applyBorder="1" applyAlignment="1">
      <alignment horizontal="center" vertical="center" wrapText="1"/>
    </xf>
    <xf numFmtId="0" fontId="0" fillId="0" borderId="5" xfId="0"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4" fontId="0" fillId="0" borderId="5"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textRotation="90" wrapText="1"/>
    </xf>
    <xf numFmtId="0" fontId="0" fillId="0" borderId="4" xfId="0" applyFont="1" applyBorder="1" applyAlignment="1">
      <alignment horizontal="center" vertical="center" textRotation="90" wrapText="1"/>
    </xf>
    <xf numFmtId="0" fontId="0" fillId="0" borderId="36" xfId="0" applyFont="1" applyBorder="1" applyAlignment="1">
      <alignment horizontal="center" vertical="center" wrapText="1"/>
    </xf>
    <xf numFmtId="0" fontId="0" fillId="0" borderId="34" xfId="0" applyFont="1" applyBorder="1" applyAlignment="1">
      <alignment horizontal="center" vertical="center" wrapText="1"/>
    </xf>
    <xf numFmtId="0" fontId="56" fillId="0" borderId="34" xfId="0" applyFont="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textRotation="90" wrapText="1"/>
    </xf>
    <xf numFmtId="0" fontId="0" fillId="0" borderId="34" xfId="0" applyFont="1" applyBorder="1" applyAlignment="1">
      <alignment horizontal="center" vertical="center" textRotation="90" wrapText="1"/>
    </xf>
    <xf numFmtId="0" fontId="0" fillId="0" borderId="50" xfId="0" applyFont="1" applyBorder="1" applyAlignment="1">
      <alignment horizontal="center" vertical="center" textRotation="90" wrapText="1"/>
    </xf>
    <xf numFmtId="0" fontId="0" fillId="0" borderId="34"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56" fillId="3" borderId="8" xfId="0" applyFont="1" applyFill="1" applyBorder="1" applyAlignment="1">
      <alignment horizontal="center" vertical="center" wrapText="1"/>
    </xf>
    <xf numFmtId="0" fontId="56" fillId="3" borderId="9" xfId="0" applyFont="1" applyFill="1" applyBorder="1" applyAlignment="1">
      <alignment horizontal="center" vertical="center" wrapText="1"/>
    </xf>
    <xf numFmtId="0" fontId="56" fillId="3" borderId="56" xfId="0" applyFont="1" applyFill="1" applyBorder="1" applyAlignment="1">
      <alignment horizontal="center" vertical="center" wrapText="1"/>
    </xf>
    <xf numFmtId="0" fontId="56" fillId="3" borderId="8" xfId="0" applyFont="1" applyFill="1" applyBorder="1" applyAlignment="1">
      <alignment horizontal="center" vertical="center" textRotation="90" wrapText="1"/>
    </xf>
    <xf numFmtId="0" fontId="56" fillId="3" borderId="8" xfId="0" applyFont="1" applyFill="1" applyBorder="1" applyAlignment="1">
      <alignment vertical="center" wrapText="1"/>
    </xf>
    <xf numFmtId="0" fontId="56" fillId="3" borderId="8" xfId="0" applyFont="1" applyFill="1" applyBorder="1" applyAlignment="1">
      <alignment vertical="center" textRotation="90"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0" borderId="2" xfId="0" applyFont="1" applyFill="1" applyBorder="1" applyAlignment="1">
      <alignment horizontal="center" vertical="center" textRotation="90" wrapText="1"/>
    </xf>
    <xf numFmtId="3" fontId="2" fillId="0" borderId="13" xfId="0" applyNumberFormat="1" applyFont="1" applyBorder="1" applyAlignment="1">
      <alignment horizontal="center" vertical="center" wrapText="1"/>
    </xf>
    <xf numFmtId="3" fontId="2" fillId="0" borderId="34" xfId="0" applyNumberFormat="1" applyFont="1" applyFill="1" applyBorder="1" applyAlignment="1">
      <alignment horizontal="center" vertical="center"/>
    </xf>
    <xf numFmtId="2" fontId="2" fillId="0" borderId="8"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2" fontId="2" fillId="0" borderId="34" xfId="0" applyNumberFormat="1" applyFont="1" applyFill="1" applyBorder="1" applyAlignment="1">
      <alignment horizontal="center" vertical="center" wrapText="1"/>
    </xf>
    <xf numFmtId="0" fontId="2" fillId="0" borderId="34" xfId="0" applyFont="1" applyFill="1" applyBorder="1" applyAlignment="1">
      <alignment vertical="center" wrapText="1"/>
    </xf>
    <xf numFmtId="0" fontId="15" fillId="0" borderId="0" xfId="0" applyFont="1" applyAlignment="1"/>
    <xf numFmtId="0" fontId="27" fillId="0" borderId="0" xfId="0" applyFont="1" applyAlignment="1"/>
    <xf numFmtId="0" fontId="2" fillId="0" borderId="65" xfId="0" applyFont="1" applyFill="1" applyBorder="1" applyAlignment="1">
      <alignment horizontal="center" vertical="center" wrapText="1"/>
    </xf>
    <xf numFmtId="0" fontId="2" fillId="0" borderId="65" xfId="0" applyFont="1" applyFill="1" applyBorder="1" applyAlignment="1">
      <alignment horizontal="center" vertical="center" textRotation="90" wrapText="1"/>
    </xf>
    <xf numFmtId="4" fontId="2" fillId="0" borderId="2" xfId="0" applyNumberFormat="1" applyFont="1" applyFill="1" applyBorder="1" applyAlignment="1">
      <alignment vertical="center" wrapText="1"/>
    </xf>
    <xf numFmtId="3" fontId="5" fillId="0" borderId="5" xfId="0" applyNumberFormat="1" applyFont="1" applyFill="1" applyBorder="1" applyAlignment="1">
      <alignment horizontal="center" vertical="center" wrapText="1"/>
    </xf>
    <xf numFmtId="3" fontId="24"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textRotation="90" wrapText="1"/>
    </xf>
    <xf numFmtId="164" fontId="2" fillId="0" borderId="5" xfId="0" applyNumberFormat="1" applyFont="1" applyFill="1" applyBorder="1" applyAlignment="1">
      <alignment horizontal="center" vertical="center" wrapText="1"/>
    </xf>
    <xf numFmtId="4" fontId="2" fillId="0" borderId="8" xfId="0" applyNumberFormat="1" applyFont="1" applyBorder="1" applyAlignment="1">
      <alignment horizontal="right" vertical="center" wrapText="1"/>
    </xf>
    <xf numFmtId="0" fontId="2" fillId="0" borderId="8" xfId="0" applyFont="1" applyBorder="1" applyAlignment="1">
      <alignment horizontal="center" vertical="center" wrapText="1"/>
    </xf>
    <xf numFmtId="0" fontId="1" fillId="4" borderId="2" xfId="0" applyFont="1" applyFill="1" applyBorder="1" applyAlignment="1">
      <alignment vertical="center"/>
    </xf>
    <xf numFmtId="0" fontId="1" fillId="4" borderId="3" xfId="0" applyFont="1" applyFill="1" applyBorder="1" applyAlignment="1">
      <alignment vertical="center"/>
    </xf>
    <xf numFmtId="0" fontId="1" fillId="4" borderId="5" xfId="0" applyFont="1" applyFill="1" applyBorder="1" applyAlignment="1">
      <alignment vertical="center" wrapText="1"/>
    </xf>
    <xf numFmtId="0" fontId="1" fillId="4" borderId="6" xfId="0" applyFont="1" applyFill="1" applyBorder="1" applyAlignment="1">
      <alignment vertical="center" wrapText="1"/>
    </xf>
    <xf numFmtId="0" fontId="59" fillId="0" borderId="0" xfId="0" applyFont="1" applyFill="1" applyAlignment="1">
      <alignment horizontal="left" vertical="center"/>
    </xf>
    <xf numFmtId="0" fontId="3" fillId="0" borderId="31" xfId="0" applyFont="1" applyFill="1" applyBorder="1" applyAlignment="1">
      <alignment horizontal="center" vertical="center" wrapText="1"/>
    </xf>
    <xf numFmtId="0" fontId="3" fillId="0" borderId="42" xfId="0" applyFont="1" applyFill="1" applyBorder="1" applyAlignment="1">
      <alignment horizontal="center" vertical="center" wrapText="1"/>
    </xf>
    <xf numFmtId="4" fontId="2" fillId="0" borderId="31" xfId="0" applyNumberFormat="1" applyFont="1" applyFill="1" applyBorder="1" applyAlignment="1">
      <alignment horizontal="right" vertical="center" wrapText="1"/>
    </xf>
    <xf numFmtId="9" fontId="2" fillId="0" borderId="5" xfId="1" applyFont="1" applyBorder="1" applyAlignment="1">
      <alignment horizontal="center" vertical="center" wrapText="1"/>
    </xf>
    <xf numFmtId="9" fontId="2" fillId="0" borderId="5" xfId="1" applyFont="1" applyFill="1" applyBorder="1" applyAlignment="1">
      <alignment horizontal="center" vertical="center" wrapText="1"/>
    </xf>
    <xf numFmtId="9" fontId="2" fillId="0" borderId="8" xfId="1" applyFont="1" applyBorder="1" applyAlignment="1">
      <alignment horizontal="center" vertical="center" wrapText="1"/>
    </xf>
    <xf numFmtId="0" fontId="2" fillId="0" borderId="33" xfId="0" applyFont="1" applyFill="1" applyBorder="1" applyAlignment="1">
      <alignment horizontal="center" vertical="center" textRotation="90" wrapText="1"/>
    </xf>
    <xf numFmtId="0" fontId="2" fillId="0" borderId="32"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9" fontId="2" fillId="0" borderId="56" xfId="1" applyFont="1" applyBorder="1" applyAlignment="1">
      <alignment horizontal="center" vertical="center" wrapText="1"/>
    </xf>
    <xf numFmtId="0" fontId="2" fillId="0" borderId="25" xfId="0" applyFont="1" applyBorder="1" applyAlignment="1">
      <alignment horizontal="center" vertical="center" textRotation="90" wrapText="1"/>
    </xf>
    <xf numFmtId="3" fontId="24" fillId="0" borderId="34" xfId="0" applyNumberFormat="1" applyFont="1" applyFill="1" applyBorder="1" applyAlignment="1">
      <alignment horizontal="center" vertical="center" wrapText="1"/>
    </xf>
    <xf numFmtId="9" fontId="2" fillId="0" borderId="8" xfId="0" applyNumberFormat="1" applyFont="1" applyBorder="1" applyAlignment="1">
      <alignment horizontal="center" vertical="center" wrapText="1"/>
    </xf>
    <xf numFmtId="0" fontId="10" fillId="3" borderId="1" xfId="0" applyFont="1" applyFill="1" applyBorder="1" applyAlignment="1">
      <alignment vertical="center" wrapText="1"/>
    </xf>
    <xf numFmtId="0" fontId="10" fillId="3" borderId="7" xfId="0" applyFont="1" applyFill="1" applyBorder="1" applyAlignment="1">
      <alignment vertical="center" wrapText="1"/>
    </xf>
    <xf numFmtId="0" fontId="65" fillId="0" borderId="0" xfId="0" applyFont="1" applyAlignment="1">
      <alignment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3" fontId="38" fillId="3" borderId="18" xfId="0" applyNumberFormat="1" applyFont="1" applyFill="1" applyBorder="1" applyAlignment="1">
      <alignment horizontal="center" vertical="center"/>
    </xf>
    <xf numFmtId="3" fontId="38" fillId="3" borderId="21" xfId="0" applyNumberFormat="1" applyFont="1" applyFill="1" applyBorder="1" applyAlignment="1">
      <alignment horizontal="center" vertical="center"/>
    </xf>
    <xf numFmtId="0" fontId="0" fillId="3" borderId="5" xfId="0" applyFont="1" applyFill="1" applyBorder="1" applyAlignment="1">
      <alignment horizontal="center" vertical="center" wrapText="1"/>
    </xf>
    <xf numFmtId="3" fontId="0" fillId="0" borderId="34"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4" fontId="0" fillId="0" borderId="34"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5" xfId="0" applyFont="1" applyBorder="1" applyAlignment="1">
      <alignment vertical="center" wrapText="1"/>
    </xf>
    <xf numFmtId="0" fontId="24" fillId="0" borderId="3" xfId="0" applyFont="1" applyFill="1" applyBorder="1" applyAlignment="1">
      <alignment vertical="center" wrapText="1"/>
    </xf>
    <xf numFmtId="0" fontId="24" fillId="0" borderId="9" xfId="0" applyFont="1" applyFill="1" applyBorder="1" applyAlignment="1">
      <alignment vertical="center" wrapText="1"/>
    </xf>
    <xf numFmtId="0" fontId="24" fillId="0" borderId="34" xfId="0" applyFont="1" applyFill="1" applyBorder="1" applyAlignment="1">
      <alignment horizontal="center" vertical="center" textRotation="90" wrapText="1"/>
    </xf>
    <xf numFmtId="0" fontId="24" fillId="0" borderId="8" xfId="0" applyFont="1" applyFill="1" applyBorder="1" applyAlignment="1">
      <alignment horizontal="center" vertical="center" textRotation="90" wrapText="1"/>
    </xf>
    <xf numFmtId="3" fontId="24"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11" fillId="7" borderId="0" xfId="0" applyFont="1" applyFill="1" applyAlignment="1">
      <alignment horizontal="left"/>
    </xf>
    <xf numFmtId="3" fontId="39" fillId="0" borderId="0" xfId="0" applyNumberFormat="1" applyFont="1" applyBorder="1" applyAlignment="1">
      <alignment horizontal="center" vertical="center" wrapText="1"/>
    </xf>
    <xf numFmtId="0" fontId="39" fillId="0" borderId="0" xfId="0" applyFont="1" applyFill="1" applyBorder="1" applyAlignment="1">
      <alignment vertical="center" textRotation="90" wrapText="1"/>
    </xf>
    <xf numFmtId="4" fontId="39" fillId="0" borderId="0" xfId="0" applyNumberFormat="1" applyFont="1" applyBorder="1" applyAlignment="1">
      <alignment horizontal="center" vertical="center" wrapText="1"/>
    </xf>
    <xf numFmtId="0" fontId="40" fillId="0" borderId="0" xfId="0" applyFont="1" applyFill="1" applyAlignment="1">
      <alignment horizontal="left" vertical="center"/>
    </xf>
    <xf numFmtId="0" fontId="10" fillId="0" borderId="0" xfId="0" applyFont="1" applyFill="1" applyBorder="1" applyAlignment="1">
      <alignment vertical="center" wrapText="1"/>
    </xf>
    <xf numFmtId="0" fontId="24" fillId="0" borderId="0" xfId="0" applyFont="1"/>
    <xf numFmtId="0" fontId="69" fillId="3" borderId="1" xfId="0" applyFont="1" applyFill="1" applyBorder="1" applyAlignment="1">
      <alignment vertical="center" wrapText="1"/>
    </xf>
    <xf numFmtId="0" fontId="69" fillId="3" borderId="7" xfId="0" applyFont="1" applyFill="1" applyBorder="1" applyAlignment="1">
      <alignment vertical="center" wrapText="1"/>
    </xf>
    <xf numFmtId="0" fontId="2" fillId="0" borderId="39" xfId="0" applyFont="1" applyBorder="1" applyAlignment="1">
      <alignment vertical="center" wrapText="1"/>
    </xf>
    <xf numFmtId="3" fontId="2" fillId="0" borderId="42" xfId="0" applyNumberFormat="1" applyFont="1" applyBorder="1" applyAlignment="1">
      <alignment horizontal="center" vertical="center" wrapText="1"/>
    </xf>
    <xf numFmtId="0" fontId="2" fillId="0" borderId="63" xfId="0" applyFont="1" applyBorder="1" applyAlignment="1">
      <alignment horizontal="center" vertical="center" wrapText="1"/>
    </xf>
    <xf numFmtId="3" fontId="2" fillId="0" borderId="31" xfId="0" applyNumberFormat="1" applyFont="1" applyFill="1" applyBorder="1" applyAlignment="1">
      <alignment horizontal="center" vertical="center" wrapText="1"/>
    </xf>
    <xf numFmtId="3" fontId="2" fillId="0" borderId="31" xfId="0" applyNumberFormat="1" applyFont="1" applyBorder="1" applyAlignment="1">
      <alignment vertical="center" wrapText="1"/>
    </xf>
    <xf numFmtId="3" fontId="2" fillId="0" borderId="41" xfId="0" applyNumberFormat="1" applyFont="1" applyBorder="1" applyAlignment="1">
      <alignment vertical="center" wrapText="1"/>
    </xf>
    <xf numFmtId="9" fontId="2" fillId="0" borderId="34"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4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1" fontId="2" fillId="0" borderId="5" xfId="1" applyNumberFormat="1" applyFont="1" applyBorder="1" applyAlignment="1">
      <alignment horizontal="center" vertical="center" wrapText="1"/>
    </xf>
    <xf numFmtId="0" fontId="6" fillId="0" borderId="31" xfId="0" applyFont="1" applyFill="1" applyBorder="1" applyAlignment="1">
      <alignment vertical="center" wrapText="1"/>
    </xf>
    <xf numFmtId="0" fontId="2" fillId="0" borderId="31" xfId="0" applyFont="1" applyBorder="1" applyAlignment="1">
      <alignment horizontal="center" vertical="center" textRotation="90" wrapText="1"/>
    </xf>
    <xf numFmtId="0" fontId="2" fillId="0" borderId="31" xfId="0" applyFont="1" applyFill="1" applyBorder="1" applyAlignment="1">
      <alignment horizontal="center" vertical="center" textRotation="90" wrapText="1"/>
    </xf>
    <xf numFmtId="0" fontId="2" fillId="0" borderId="31" xfId="0" applyFont="1" applyBorder="1" applyAlignment="1">
      <alignment vertical="center" wrapText="1"/>
    </xf>
    <xf numFmtId="9" fontId="24" fillId="0" borderId="5" xfId="0" applyNumberFormat="1" applyFont="1" applyBorder="1" applyAlignment="1">
      <alignment horizontal="center" vertical="center" wrapText="1"/>
    </xf>
    <xf numFmtId="10" fontId="2" fillId="0" borderId="34" xfId="1" applyNumberFormat="1" applyFont="1" applyBorder="1" applyAlignment="1">
      <alignment horizontal="center" vertical="center" wrapText="1"/>
    </xf>
    <xf numFmtId="9" fontId="2" fillId="0" borderId="4"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1" xfId="0" applyFont="1" applyFill="1" applyBorder="1" applyAlignment="1">
      <alignment horizontal="center" vertical="center" textRotation="90" wrapText="1"/>
    </xf>
    <xf numFmtId="3" fontId="2" fillId="0" borderId="39" xfId="0" applyNumberFormat="1" applyFont="1" applyFill="1" applyBorder="1" applyAlignment="1">
      <alignment horizontal="center" vertical="center" wrapText="1"/>
    </xf>
    <xf numFmtId="0" fontId="2" fillId="0" borderId="42" xfId="0" applyFont="1" applyBorder="1" applyAlignment="1">
      <alignment horizontal="center" vertical="center" textRotation="90" wrapText="1"/>
    </xf>
    <xf numFmtId="0" fontId="2" fillId="0" borderId="41" xfId="0" applyFont="1" applyBorder="1" applyAlignment="1">
      <alignment vertical="center" wrapText="1"/>
    </xf>
    <xf numFmtId="0" fontId="2" fillId="0" borderId="26" xfId="0" applyFont="1" applyBorder="1" applyAlignment="1">
      <alignment vertical="center" wrapText="1"/>
    </xf>
    <xf numFmtId="0" fontId="6" fillId="0" borderId="27" xfId="0" applyFont="1" applyFill="1" applyBorder="1" applyAlignment="1">
      <alignment vertical="center" wrapText="1"/>
    </xf>
    <xf numFmtId="0" fontId="71" fillId="0" borderId="11" xfId="0" applyFont="1" applyBorder="1" applyAlignment="1">
      <alignment vertical="center" wrapText="1"/>
    </xf>
    <xf numFmtId="9" fontId="2" fillId="0" borderId="56" xfId="0" applyNumberFormat="1" applyFont="1" applyBorder="1" applyAlignment="1">
      <alignment horizontal="center" vertical="center" wrapText="1"/>
    </xf>
    <xf numFmtId="0" fontId="2" fillId="0" borderId="39" xfId="0" applyFont="1" applyFill="1" applyBorder="1" applyAlignment="1">
      <alignment vertical="center" wrapText="1"/>
    </xf>
    <xf numFmtId="0" fontId="2" fillId="0" borderId="63"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Fill="1" applyBorder="1" applyAlignment="1">
      <alignment vertical="center" wrapText="1"/>
    </xf>
    <xf numFmtId="0" fontId="2" fillId="0" borderId="41" xfId="0" applyFont="1" applyFill="1" applyBorder="1" applyAlignment="1">
      <alignment vertical="center" wrapText="1"/>
    </xf>
    <xf numFmtId="0" fontId="2" fillId="0" borderId="71" xfId="0" applyFont="1" applyFill="1" applyBorder="1" applyAlignment="1">
      <alignment vertical="center" wrapText="1"/>
    </xf>
    <xf numFmtId="0" fontId="2" fillId="0" borderId="3" xfId="0" applyFont="1" applyFill="1" applyBorder="1" applyAlignment="1">
      <alignment vertical="center" wrapText="1"/>
    </xf>
    <xf numFmtId="0" fontId="2" fillId="0" borderId="9" xfId="0" applyFont="1" applyFill="1" applyBorder="1" applyAlignment="1">
      <alignment vertical="center" wrapText="1"/>
    </xf>
    <xf numFmtId="0" fontId="24" fillId="0" borderId="0" xfId="0" applyFont="1" applyBorder="1"/>
    <xf numFmtId="0" fontId="2" fillId="0" borderId="0" xfId="0" applyFont="1" applyBorder="1"/>
    <xf numFmtId="0" fontId="24" fillId="0" borderId="8" xfId="0" applyFont="1" applyFill="1" applyBorder="1" applyAlignment="1">
      <alignment vertical="center" textRotation="90" wrapText="1"/>
    </xf>
    <xf numFmtId="0" fontId="72" fillId="0" borderId="3" xfId="0" applyFont="1" applyBorder="1" applyAlignment="1">
      <alignment vertical="center" wrapText="1"/>
    </xf>
    <xf numFmtId="0" fontId="73" fillId="0" borderId="3" xfId="0" applyFont="1" applyBorder="1" applyAlignment="1">
      <alignment horizontal="justify" vertical="center"/>
    </xf>
    <xf numFmtId="0" fontId="72" fillId="0" borderId="37" xfId="0" applyFont="1" applyBorder="1" applyAlignment="1">
      <alignment vertical="center" wrapText="1"/>
    </xf>
    <xf numFmtId="0" fontId="72" fillId="0" borderId="46" xfId="0" applyFont="1" applyBorder="1" applyAlignment="1">
      <alignment vertical="center" wrapText="1"/>
    </xf>
    <xf numFmtId="0" fontId="72" fillId="0" borderId="25" xfId="0" applyFont="1" applyBorder="1" applyAlignment="1">
      <alignment vertical="center" wrapText="1"/>
    </xf>
    <xf numFmtId="0" fontId="73" fillId="0" borderId="46" xfId="0" applyFont="1" applyBorder="1" applyAlignment="1">
      <alignment horizontal="justify" vertical="center"/>
    </xf>
    <xf numFmtId="0" fontId="73" fillId="0" borderId="37" xfId="0" applyFont="1" applyBorder="1" applyAlignment="1">
      <alignment horizontal="justify" vertical="center"/>
    </xf>
    <xf numFmtId="0" fontId="2" fillId="0" borderId="46" xfId="0" applyFont="1" applyBorder="1" applyAlignment="1">
      <alignment vertical="center" wrapText="1"/>
    </xf>
    <xf numFmtId="0" fontId="74" fillId="0" borderId="46" xfId="0" applyFont="1" applyBorder="1" applyAlignment="1">
      <alignment horizontal="justify" vertical="center"/>
    </xf>
    <xf numFmtId="0" fontId="72" fillId="0" borderId="9" xfId="0" applyFont="1" applyBorder="1" applyAlignment="1">
      <alignment vertical="center" wrapText="1"/>
    </xf>
    <xf numFmtId="0" fontId="2" fillId="0" borderId="42" xfId="0" applyFont="1" applyBorder="1" applyAlignment="1">
      <alignment vertical="center" wrapText="1"/>
    </xf>
    <xf numFmtId="0" fontId="3" fillId="0" borderId="0" xfId="0" applyFont="1" applyBorder="1" applyAlignment="1">
      <alignment horizontal="center" vertical="top"/>
    </xf>
    <xf numFmtId="0" fontId="0" fillId="0" borderId="35" xfId="0" applyFont="1" applyFill="1" applyBorder="1" applyAlignment="1">
      <alignment horizontal="center" vertical="center" wrapText="1"/>
    </xf>
    <xf numFmtId="9" fontId="2" fillId="0" borderId="12" xfId="0" applyNumberFormat="1" applyFont="1" applyBorder="1" applyAlignment="1">
      <alignment horizontal="center" vertical="center" wrapText="1"/>
    </xf>
    <xf numFmtId="4" fontId="2" fillId="0" borderId="0" xfId="0" applyNumberFormat="1" applyFont="1"/>
    <xf numFmtId="4" fontId="24" fillId="0" borderId="5" xfId="0" applyNumberFormat="1" applyFont="1" applyBorder="1" applyAlignment="1">
      <alignment horizontal="right" vertical="center" wrapText="1"/>
    </xf>
    <xf numFmtId="10" fontId="24" fillId="0" borderId="5" xfId="0" applyNumberFormat="1" applyFont="1" applyFill="1" applyBorder="1" applyAlignment="1">
      <alignment horizontal="center" vertical="center" wrapText="1"/>
    </xf>
    <xf numFmtId="4" fontId="24" fillId="0" borderId="5" xfId="0" applyNumberFormat="1" applyFont="1" applyBorder="1" applyAlignment="1">
      <alignment vertical="center" wrapText="1"/>
    </xf>
    <xf numFmtId="10" fontId="24" fillId="0" borderId="6" xfId="0" applyNumberFormat="1" applyFont="1" applyFill="1" applyBorder="1" applyAlignment="1">
      <alignment horizontal="center" vertical="center" wrapText="1"/>
    </xf>
    <xf numFmtId="4" fontId="24" fillId="0" borderId="5" xfId="0" applyNumberFormat="1" applyFont="1" applyFill="1" applyBorder="1" applyAlignment="1">
      <alignment horizontal="right" vertical="center" wrapText="1"/>
    </xf>
    <xf numFmtId="0" fontId="24" fillId="0" borderId="31" xfId="0" applyFont="1" applyBorder="1" applyAlignment="1">
      <alignment horizontal="center" vertical="center" wrapText="1"/>
    </xf>
    <xf numFmtId="4" fontId="24" fillId="0" borderId="31" xfId="0" applyNumberFormat="1" applyFont="1" applyBorder="1" applyAlignment="1">
      <alignment horizontal="right" vertical="center" wrapText="1"/>
    </xf>
    <xf numFmtId="10" fontId="24" fillId="0" borderId="31" xfId="0" applyNumberFormat="1" applyFont="1" applyFill="1" applyBorder="1" applyAlignment="1">
      <alignment horizontal="center" vertical="center" wrapText="1"/>
    </xf>
    <xf numFmtId="10" fontId="24" fillId="0" borderId="42" xfId="0" applyNumberFormat="1"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4" fontId="24" fillId="0" borderId="27" xfId="0" applyNumberFormat="1" applyFont="1" applyBorder="1" applyAlignment="1">
      <alignment horizontal="right" vertical="center" wrapText="1"/>
    </xf>
    <xf numFmtId="10" fontId="24" fillId="0" borderId="27" xfId="0" applyNumberFormat="1" applyFont="1" applyFill="1" applyBorder="1" applyAlignment="1">
      <alignment horizontal="center" vertical="center" wrapText="1"/>
    </xf>
    <xf numFmtId="4" fontId="24" fillId="0" borderId="27" xfId="0" applyNumberFormat="1" applyFont="1" applyBorder="1" applyAlignment="1">
      <alignment vertical="center" wrapText="1"/>
    </xf>
    <xf numFmtId="10" fontId="24" fillId="0" borderId="28" xfId="0" applyNumberFormat="1" applyFont="1" applyFill="1" applyBorder="1" applyAlignment="1">
      <alignment horizontal="center" vertical="center" wrapText="1"/>
    </xf>
    <xf numFmtId="0" fontId="80" fillId="0" borderId="0" xfId="0" applyFont="1" applyAlignment="1">
      <alignment horizontal="right" vertical="center"/>
    </xf>
    <xf numFmtId="0" fontId="74" fillId="0" borderId="9" xfId="0" applyFont="1" applyBorder="1" applyAlignment="1">
      <alignment horizontal="justify" vertical="center"/>
    </xf>
    <xf numFmtId="0" fontId="72" fillId="0" borderId="74" xfId="0" applyFont="1" applyBorder="1" applyAlignment="1">
      <alignment vertical="center" wrapText="1"/>
    </xf>
    <xf numFmtId="0" fontId="73" fillId="0" borderId="74" xfId="0" applyFont="1" applyBorder="1" applyAlignment="1">
      <alignment horizontal="justify" vertical="center"/>
    </xf>
    <xf numFmtId="0" fontId="2" fillId="0" borderId="74" xfId="0" applyFont="1" applyBorder="1" applyAlignment="1">
      <alignment vertical="center" wrapText="1"/>
    </xf>
    <xf numFmtId="3" fontId="2" fillId="0" borderId="0" xfId="0" applyNumberFormat="1" applyFont="1"/>
    <xf numFmtId="9" fontId="2" fillId="0" borderId="4" xfId="1" applyNumberFormat="1" applyFont="1" applyBorder="1" applyAlignment="1">
      <alignment horizontal="center" vertical="center" wrapText="1"/>
    </xf>
    <xf numFmtId="9" fontId="2" fillId="0" borderId="36" xfId="1" applyNumberFormat="1" applyFont="1" applyBorder="1" applyAlignment="1">
      <alignment horizontal="center" vertical="center" wrapText="1"/>
    </xf>
    <xf numFmtId="9" fontId="2" fillId="0" borderId="34" xfId="0" applyNumberFormat="1" applyFont="1" applyFill="1" applyBorder="1" applyAlignment="1">
      <alignment horizontal="center" vertical="center" wrapText="1"/>
    </xf>
    <xf numFmtId="9" fontId="2" fillId="0" borderId="37" xfId="0" applyNumberFormat="1" applyFont="1" applyFill="1" applyBorder="1" applyAlignment="1">
      <alignment horizontal="center" vertical="center" wrapText="1"/>
    </xf>
    <xf numFmtId="0" fontId="2" fillId="8" borderId="5" xfId="0" applyFont="1" applyFill="1" applyBorder="1" applyAlignment="1">
      <alignment vertical="center" wrapText="1"/>
    </xf>
    <xf numFmtId="0" fontId="2" fillId="8" borderId="13" xfId="0" applyFont="1" applyFill="1" applyBorder="1" applyAlignment="1">
      <alignment vertical="center" wrapText="1"/>
    </xf>
    <xf numFmtId="0" fontId="73" fillId="0" borderId="25" xfId="0" applyFont="1" applyBorder="1" applyAlignment="1">
      <alignment horizontal="justify" vertical="center" wrapText="1"/>
    </xf>
    <xf numFmtId="0" fontId="73" fillId="0" borderId="9" xfId="0" applyFont="1" applyBorder="1" applyAlignment="1">
      <alignment horizontal="justify" vertical="center"/>
    </xf>
    <xf numFmtId="0" fontId="74" fillId="0" borderId="25" xfId="0" applyFont="1" applyBorder="1" applyAlignment="1">
      <alignment horizontal="justify" vertical="center"/>
    </xf>
    <xf numFmtId="0" fontId="72" fillId="0" borderId="46" xfId="0" applyFont="1" applyFill="1" applyBorder="1" applyAlignment="1">
      <alignment vertical="center" wrapText="1"/>
    </xf>
    <xf numFmtId="0" fontId="24" fillId="0" borderId="46" xfId="0" applyFont="1" applyFill="1" applyBorder="1" applyAlignment="1">
      <alignment vertical="center" wrapText="1"/>
    </xf>
    <xf numFmtId="0" fontId="81" fillId="0" borderId="46" xfId="0" applyFont="1" applyFill="1" applyBorder="1" applyAlignment="1">
      <alignment horizontal="justify" vertical="center"/>
    </xf>
    <xf numFmtId="0" fontId="81" fillId="0" borderId="46" xfId="0" applyFont="1" applyFill="1" applyBorder="1" applyAlignment="1">
      <alignment horizontal="justify" vertical="center" wrapText="1"/>
    </xf>
    <xf numFmtId="0" fontId="24" fillId="0" borderId="37" xfId="0" applyFont="1" applyFill="1" applyBorder="1" applyAlignment="1">
      <alignment vertical="center" wrapText="1"/>
    </xf>
    <xf numFmtId="0" fontId="81" fillId="0" borderId="3" xfId="0" applyFont="1" applyFill="1" applyBorder="1" applyAlignment="1">
      <alignment horizontal="justify" vertical="center" wrapText="1"/>
    </xf>
    <xf numFmtId="0" fontId="24" fillId="0" borderId="73" xfId="0" applyFont="1" applyFill="1" applyBorder="1" applyAlignment="1">
      <alignment horizontal="left" vertical="center" wrapText="1"/>
    </xf>
    <xf numFmtId="0" fontId="81" fillId="0" borderId="74" xfId="0" applyFont="1" applyFill="1" applyBorder="1" applyAlignment="1">
      <alignment horizontal="justify" vertical="center" wrapText="1"/>
    </xf>
    <xf numFmtId="9" fontId="2" fillId="0" borderId="14" xfId="1" applyFont="1" applyBorder="1" applyAlignment="1">
      <alignment horizontal="center" vertical="center" wrapText="1"/>
    </xf>
    <xf numFmtId="0" fontId="73" fillId="0" borderId="66" xfId="0" applyFont="1" applyBorder="1" applyAlignment="1">
      <alignment horizontal="justify" vertical="center"/>
    </xf>
    <xf numFmtId="0" fontId="2" fillId="0" borderId="70" xfId="0" applyFont="1" applyFill="1" applyBorder="1" applyAlignment="1">
      <alignment horizontal="center" vertical="center" wrapText="1"/>
    </xf>
    <xf numFmtId="3" fontId="2" fillId="0" borderId="48" xfId="0" applyNumberFormat="1" applyFont="1" applyFill="1" applyBorder="1" applyAlignment="1">
      <alignment horizontal="center" vertical="center" wrapText="1"/>
    </xf>
    <xf numFmtId="3" fontId="2" fillId="0" borderId="56"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3" fillId="3" borderId="34"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3" fontId="0" fillId="3" borderId="5" xfId="0" applyNumberFormat="1" applyFont="1" applyFill="1" applyBorder="1" applyAlignment="1">
      <alignment horizontal="center" vertical="center" wrapText="1"/>
    </xf>
    <xf numFmtId="3" fontId="82" fillId="0" borderId="5" xfId="0" applyNumberFormat="1" applyFont="1" applyFill="1" applyBorder="1" applyAlignment="1">
      <alignment horizontal="center" vertical="center" wrapText="1"/>
    </xf>
    <xf numFmtId="3" fontId="82" fillId="3" borderId="5" xfId="0" applyNumberFormat="1" applyFont="1" applyFill="1" applyBorder="1" applyAlignment="1">
      <alignment horizontal="center" vertical="center" wrapText="1"/>
    </xf>
    <xf numFmtId="0" fontId="82" fillId="3" borderId="5" xfId="0" applyFont="1" applyFill="1" applyBorder="1" applyAlignment="1">
      <alignment horizontal="center" vertical="center" wrapText="1"/>
    </xf>
    <xf numFmtId="3" fontId="2" fillId="0" borderId="39" xfId="0" applyNumberFormat="1" applyFont="1" applyBorder="1" applyAlignment="1">
      <alignment horizontal="center" vertical="center" wrapText="1"/>
    </xf>
    <xf numFmtId="9" fontId="2" fillId="0" borderId="48" xfId="1" applyFont="1" applyBorder="1" applyAlignment="1">
      <alignment horizontal="center" vertical="center" wrapText="1"/>
    </xf>
    <xf numFmtId="9" fontId="2" fillId="0" borderId="4" xfId="1" applyFont="1" applyBorder="1" applyAlignment="1">
      <alignment horizontal="center" vertical="center" wrapText="1"/>
    </xf>
    <xf numFmtId="9" fontId="2" fillId="0" borderId="6" xfId="1" applyFont="1" applyBorder="1" applyAlignment="1">
      <alignment horizontal="center" vertical="center" wrapText="1"/>
    </xf>
    <xf numFmtId="9" fontId="2" fillId="0" borderId="7" xfId="1" applyFont="1" applyBorder="1" applyAlignment="1">
      <alignment horizontal="center" vertical="center" wrapText="1"/>
    </xf>
    <xf numFmtId="9" fontId="2" fillId="0" borderId="9" xfId="1" applyFont="1" applyBorder="1" applyAlignment="1">
      <alignment horizontal="center" vertical="center" wrapText="1"/>
    </xf>
    <xf numFmtId="0" fontId="3" fillId="3" borderId="34" xfId="0" applyFont="1" applyFill="1" applyBorder="1" applyAlignment="1">
      <alignment horizontal="center" vertical="center" wrapText="1"/>
    </xf>
    <xf numFmtId="9" fontId="2" fillId="0" borderId="70" xfId="1" applyFont="1" applyBorder="1" applyAlignment="1">
      <alignment horizontal="center" vertical="center" wrapText="1"/>
    </xf>
    <xf numFmtId="0" fontId="3" fillId="3" borderId="2"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3" fontId="3" fillId="3" borderId="2" xfId="0" applyNumberFormat="1" applyFont="1" applyFill="1" applyBorder="1" applyAlignment="1">
      <alignment horizontal="center" vertical="center" textRotation="90" wrapText="1"/>
    </xf>
    <xf numFmtId="3" fontId="3" fillId="3" borderId="3" xfId="0" applyNumberFormat="1" applyFont="1" applyFill="1" applyBorder="1" applyAlignment="1">
      <alignment horizontal="center" vertical="center" textRotation="90" wrapText="1"/>
    </xf>
    <xf numFmtId="3" fontId="2" fillId="0" borderId="2" xfId="0" applyNumberFormat="1" applyFont="1" applyBorder="1" applyAlignment="1">
      <alignment vertical="center" wrapText="1"/>
    </xf>
    <xf numFmtId="3" fontId="2" fillId="0" borderId="32" xfId="0" applyNumberFormat="1" applyFont="1" applyBorder="1" applyAlignment="1">
      <alignment vertical="center" wrapText="1"/>
    </xf>
    <xf numFmtId="0" fontId="3" fillId="3" borderId="8" xfId="0" applyFont="1" applyFill="1" applyBorder="1" applyAlignment="1">
      <alignment horizontal="center" vertical="center" textRotation="90" wrapText="1"/>
    </xf>
    <xf numFmtId="9" fontId="2" fillId="0" borderId="68" xfId="0" applyNumberFormat="1" applyFont="1" applyBorder="1" applyAlignment="1">
      <alignment horizontal="center" vertical="center" wrapText="1"/>
    </xf>
    <xf numFmtId="3" fontId="3" fillId="3" borderId="1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textRotation="90" wrapText="1"/>
    </xf>
    <xf numFmtId="3" fontId="2" fillId="0" borderId="5" xfId="0" applyNumberFormat="1" applyFont="1" applyFill="1" applyBorder="1" applyAlignment="1">
      <alignment horizontal="center" vertical="center" textRotation="90" wrapText="1"/>
    </xf>
    <xf numFmtId="3" fontId="3" fillId="3" borderId="5" xfId="0" applyNumberFormat="1" applyFont="1" applyFill="1" applyBorder="1" applyAlignment="1">
      <alignment horizontal="center" vertical="center" textRotation="90" wrapText="1"/>
    </xf>
    <xf numFmtId="3" fontId="3" fillId="3" borderId="6" xfId="0" applyNumberFormat="1" applyFont="1" applyFill="1" applyBorder="1" applyAlignment="1">
      <alignment horizontal="center" vertical="center" textRotation="90" wrapText="1"/>
    </xf>
    <xf numFmtId="3" fontId="2" fillId="0" borderId="31" xfId="0" applyNumberFormat="1" applyFont="1" applyFill="1" applyBorder="1" applyAlignment="1">
      <alignment horizontal="center" vertical="center" textRotation="90" wrapText="1"/>
    </xf>
    <xf numFmtId="3" fontId="3" fillId="3" borderId="31" xfId="0" applyNumberFormat="1" applyFont="1" applyFill="1" applyBorder="1" applyAlignment="1">
      <alignment horizontal="center" vertical="center" textRotation="90" wrapText="1"/>
    </xf>
    <xf numFmtId="3" fontId="3" fillId="3" borderId="42" xfId="0" applyNumberFormat="1" applyFont="1" applyFill="1" applyBorder="1" applyAlignment="1">
      <alignment horizontal="center" vertical="center" textRotation="90" wrapText="1"/>
    </xf>
    <xf numFmtId="3" fontId="2" fillId="0" borderId="8" xfId="0" applyNumberFormat="1" applyFont="1" applyFill="1" applyBorder="1" applyAlignment="1">
      <alignment horizontal="center" vertical="center" textRotation="90" wrapText="1"/>
    </xf>
    <xf numFmtId="3" fontId="3" fillId="3" borderId="8" xfId="0" applyNumberFormat="1" applyFont="1" applyFill="1" applyBorder="1" applyAlignment="1">
      <alignment horizontal="center" vertical="center" textRotation="90" wrapText="1"/>
    </xf>
    <xf numFmtId="3" fontId="3" fillId="3" borderId="9" xfId="0" applyNumberFormat="1" applyFont="1" applyFill="1" applyBorder="1" applyAlignment="1">
      <alignment horizontal="center" vertical="center" textRotation="90" wrapText="1"/>
    </xf>
    <xf numFmtId="3" fontId="3" fillId="3" borderId="2" xfId="0" applyNumberFormat="1" applyFont="1" applyFill="1" applyBorder="1" applyAlignment="1">
      <alignment horizontal="center" vertical="center" wrapText="1"/>
    </xf>
    <xf numFmtId="3" fontId="3" fillId="3" borderId="27"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71" fillId="0" borderId="75" xfId="0" applyFont="1" applyBorder="1" applyAlignment="1">
      <alignment vertical="center" wrapText="1"/>
    </xf>
    <xf numFmtId="9" fontId="2" fillId="0" borderId="4" xfId="0" applyNumberFormat="1" applyFont="1" applyBorder="1" applyAlignment="1">
      <alignment horizontal="center" vertical="center" wrapText="1"/>
    </xf>
    <xf numFmtId="9" fontId="2" fillId="0" borderId="6" xfId="0" applyNumberFormat="1" applyFont="1" applyFill="1" applyBorder="1" applyAlignment="1">
      <alignment horizontal="center" vertical="center" wrapText="1"/>
    </xf>
    <xf numFmtId="3" fontId="3" fillId="7" borderId="5" xfId="0" applyNumberFormat="1" applyFont="1" applyFill="1" applyBorder="1" applyAlignment="1">
      <alignment horizontal="center" vertical="center" wrapText="1"/>
    </xf>
    <xf numFmtId="3" fontId="2" fillId="0" borderId="5" xfId="0" applyNumberFormat="1" applyFont="1" applyFill="1" applyBorder="1" applyAlignment="1">
      <alignment vertical="center" wrapText="1"/>
    </xf>
    <xf numFmtId="3" fontId="2" fillId="0" borderId="13" xfId="0" applyNumberFormat="1" applyFont="1" applyFill="1" applyBorder="1" applyAlignment="1">
      <alignment vertical="center" wrapText="1"/>
    </xf>
    <xf numFmtId="3" fontId="2" fillId="0" borderId="35" xfId="0" applyNumberFormat="1" applyFont="1" applyBorder="1" applyAlignment="1">
      <alignment horizontal="center" vertical="center" wrapText="1"/>
    </xf>
    <xf numFmtId="3" fontId="3" fillId="3" borderId="33" xfId="0" applyNumberFormat="1" applyFont="1" applyFill="1" applyBorder="1" applyAlignment="1">
      <alignment horizontal="center" vertical="center" wrapText="1"/>
    </xf>
    <xf numFmtId="3" fontId="20" fillId="3" borderId="34" xfId="0" applyNumberFormat="1" applyFont="1" applyFill="1" applyBorder="1" applyAlignment="1">
      <alignment horizontal="center" vertical="center" wrapText="1"/>
    </xf>
    <xf numFmtId="0" fontId="24" fillId="0" borderId="13" xfId="0" applyFont="1" applyBorder="1" applyAlignment="1">
      <alignment vertical="center" wrapText="1"/>
    </xf>
    <xf numFmtId="3" fontId="24" fillId="0" borderId="4"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63"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5" xfId="0" applyNumberFormat="1" applyFont="1" applyBorder="1" applyAlignment="1">
      <alignment horizontal="center" vertical="center" wrapText="1"/>
    </xf>
    <xf numFmtId="0" fontId="2" fillId="0" borderId="8" xfId="0" applyFont="1" applyBorder="1" applyAlignment="1">
      <alignment horizontal="center" vertical="center"/>
    </xf>
    <xf numFmtId="49" fontId="2" fillId="0" borderId="8" xfId="0" applyNumberFormat="1" applyFont="1" applyBorder="1" applyAlignment="1">
      <alignment horizontal="center" vertical="center"/>
    </xf>
    <xf numFmtId="4" fontId="2" fillId="0" borderId="8" xfId="0" applyNumberFormat="1" applyFont="1" applyBorder="1" applyAlignment="1">
      <alignment horizontal="right" vertical="center"/>
    </xf>
    <xf numFmtId="3" fontId="2" fillId="0" borderId="9" xfId="0" applyNumberFormat="1" applyFont="1" applyBorder="1" applyAlignment="1">
      <alignment horizontal="center" vertical="center"/>
    </xf>
    <xf numFmtId="4" fontId="37" fillId="3" borderId="60" xfId="0" applyNumberFormat="1" applyFont="1" applyFill="1" applyBorder="1" applyAlignment="1">
      <alignment vertical="center"/>
    </xf>
    <xf numFmtId="3" fontId="37" fillId="3" borderId="60" xfId="0" applyNumberFormat="1" applyFont="1" applyFill="1" applyBorder="1" applyAlignment="1">
      <alignment horizontal="center" vertical="center"/>
    </xf>
    <xf numFmtId="1" fontId="2" fillId="0" borderId="5"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4" xfId="0"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4" fillId="0" borderId="76" xfId="0" applyFont="1" applyFill="1" applyBorder="1" applyAlignment="1">
      <alignment vertical="center" wrapText="1"/>
    </xf>
    <xf numFmtId="4" fontId="2" fillId="0" borderId="8" xfId="0" applyNumberFormat="1" applyFont="1" applyFill="1" applyBorder="1" applyAlignment="1">
      <alignment horizontal="center" vertical="center" wrapText="1"/>
    </xf>
    <xf numFmtId="3" fontId="24" fillId="0" borderId="8" xfId="0" applyNumberFormat="1" applyFont="1" applyFill="1" applyBorder="1" applyAlignment="1">
      <alignment horizontal="center" vertical="center" wrapText="1"/>
    </xf>
    <xf numFmtId="0" fontId="24" fillId="0" borderId="56" xfId="0" applyFont="1" applyFill="1" applyBorder="1" applyAlignment="1">
      <alignment vertical="center" textRotation="90" wrapText="1"/>
    </xf>
    <xf numFmtId="0" fontId="24" fillId="0" borderId="33" xfId="0" applyFont="1" applyFill="1" applyBorder="1" applyAlignment="1">
      <alignment vertical="center" textRotation="90" wrapText="1"/>
    </xf>
    <xf numFmtId="3" fontId="24" fillId="0" borderId="34" xfId="0" applyNumberFormat="1" applyFont="1" applyBorder="1" applyAlignment="1">
      <alignment horizontal="center" vertical="center" wrapText="1"/>
    </xf>
    <xf numFmtId="9" fontId="2" fillId="0" borderId="56" xfId="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0" fontId="2" fillId="0" borderId="36" xfId="0" applyFont="1" applyFill="1" applyBorder="1" applyAlignment="1">
      <alignment vertical="center" wrapText="1"/>
    </xf>
    <xf numFmtId="9" fontId="24" fillId="0" borderId="5" xfId="0" applyNumberFormat="1" applyFont="1" applyFill="1" applyBorder="1" applyAlignment="1">
      <alignment horizontal="center" vertical="center" wrapText="1"/>
    </xf>
    <xf numFmtId="2" fontId="24" fillId="0" borderId="5"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166" fontId="2" fillId="0" borderId="5" xfId="0" applyNumberFormat="1" applyFont="1" applyFill="1" applyBorder="1" applyAlignment="1">
      <alignment horizontal="center" vertical="center"/>
    </xf>
    <xf numFmtId="166" fontId="2" fillId="0" borderId="6"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2" fontId="2" fillId="0" borderId="5" xfId="0" applyNumberFormat="1" applyFont="1" applyFill="1" applyBorder="1" applyAlignment="1">
      <alignment horizontal="center" vertical="center" wrapText="1"/>
    </xf>
    <xf numFmtId="10" fontId="15" fillId="0" borderId="74" xfId="0" applyNumberFormat="1" applyFont="1" applyFill="1" applyBorder="1" applyAlignment="1">
      <alignment horizontal="center" vertical="center" wrapText="1"/>
    </xf>
    <xf numFmtId="0" fontId="73" fillId="0" borderId="9" xfId="0" applyFont="1" applyFill="1" applyBorder="1" applyAlignment="1">
      <alignment horizontal="justify" vertical="center"/>
    </xf>
    <xf numFmtId="0" fontId="73" fillId="0" borderId="37" xfId="0" applyFont="1" applyFill="1" applyBorder="1" applyAlignment="1">
      <alignment horizontal="justify" vertical="center"/>
    </xf>
    <xf numFmtId="9" fontId="83" fillId="0" borderId="46" xfId="0" applyNumberFormat="1" applyFont="1" applyFill="1" applyBorder="1" applyAlignment="1">
      <alignment horizontal="center" vertical="center"/>
    </xf>
    <xf numFmtId="0" fontId="72" fillId="0" borderId="9" xfId="0" applyFont="1" applyFill="1" applyBorder="1" applyAlignment="1">
      <alignment vertical="center" wrapText="1"/>
    </xf>
    <xf numFmtId="0" fontId="2" fillId="0" borderId="25" xfId="0" applyFont="1" applyFill="1" applyBorder="1" applyAlignment="1">
      <alignment vertical="center" wrapText="1"/>
    </xf>
    <xf numFmtId="0" fontId="73" fillId="0" borderId="25" xfId="0" applyFont="1" applyFill="1" applyBorder="1" applyAlignment="1">
      <alignment horizontal="justify" vertical="center"/>
    </xf>
    <xf numFmtId="0" fontId="72" fillId="0" borderId="3" xfId="0" applyFont="1" applyFill="1" applyBorder="1" applyAlignment="1">
      <alignment vertical="center" wrapText="1"/>
    </xf>
    <xf numFmtId="0" fontId="73" fillId="0" borderId="3" xfId="0" applyFont="1" applyFill="1" applyBorder="1" applyAlignment="1">
      <alignment horizontal="justify" vertical="center"/>
    </xf>
    <xf numFmtId="0" fontId="73" fillId="0" borderId="25" xfId="0" applyFont="1" applyFill="1" applyBorder="1" applyAlignment="1">
      <alignment horizontal="justify" vertical="center" wrapText="1"/>
    </xf>
    <xf numFmtId="0" fontId="24" fillId="0" borderId="25" xfId="0" applyFont="1" applyFill="1" applyBorder="1" applyAlignment="1">
      <alignment vertical="center" wrapText="1"/>
    </xf>
    <xf numFmtId="0" fontId="2" fillId="0" borderId="37" xfId="0" applyFont="1" applyFill="1" applyBorder="1" applyAlignment="1">
      <alignment vertical="center" wrapText="1"/>
    </xf>
    <xf numFmtId="0" fontId="72" fillId="0" borderId="74" xfId="0" applyFont="1" applyFill="1" applyBorder="1" applyAlignment="1">
      <alignment vertical="center" wrapText="1"/>
    </xf>
    <xf numFmtId="0" fontId="2" fillId="0" borderId="74" xfId="0" applyFont="1" applyFill="1" applyBorder="1" applyAlignment="1">
      <alignment vertical="center" wrapText="1"/>
    </xf>
    <xf numFmtId="0" fontId="2" fillId="10" borderId="0" xfId="0" applyFont="1" applyFill="1"/>
    <xf numFmtId="0" fontId="2" fillId="10" borderId="0" xfId="0" applyFont="1" applyFill="1" applyBorder="1" applyAlignment="1">
      <alignment vertical="center" wrapText="1"/>
    </xf>
    <xf numFmtId="0" fontId="72" fillId="10" borderId="0" xfId="0" applyFont="1" applyFill="1" applyBorder="1" applyAlignment="1">
      <alignment vertical="center" wrapText="1"/>
    </xf>
    <xf numFmtId="0" fontId="73" fillId="0" borderId="0" xfId="0" applyFont="1" applyBorder="1" applyAlignment="1">
      <alignment horizontal="justify" vertical="center"/>
    </xf>
    <xf numFmtId="0" fontId="72" fillId="0" borderId="0" xfId="0" applyFont="1" applyBorder="1" applyAlignment="1">
      <alignment vertical="center" wrapText="1"/>
    </xf>
    <xf numFmtId="0" fontId="2" fillId="0" borderId="2" xfId="0" applyFont="1" applyFill="1" applyBorder="1" applyAlignment="1">
      <alignment vertical="center" wrapText="1"/>
    </xf>
    <xf numFmtId="0" fontId="2" fillId="0" borderId="32" xfId="0" applyFont="1" applyFill="1" applyBorder="1" applyAlignment="1">
      <alignment vertical="center" wrapText="1"/>
    </xf>
    <xf numFmtId="0" fontId="3" fillId="3" borderId="8" xfId="0" applyFont="1" applyFill="1" applyBorder="1" applyAlignment="1">
      <alignment horizontal="center" vertical="center" wrapText="1"/>
    </xf>
    <xf numFmtId="9" fontId="2" fillId="0" borderId="0" xfId="1" applyFont="1"/>
    <xf numFmtId="9" fontId="2" fillId="0" borderId="0" xfId="0" applyNumberFormat="1" applyFont="1"/>
    <xf numFmtId="9" fontId="2" fillId="0" borderId="4" xfId="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0" xfId="1" applyFont="1" applyAlignment="1">
      <alignment horizontal="center"/>
    </xf>
    <xf numFmtId="10" fontId="2" fillId="0" borderId="4" xfId="0" applyNumberFormat="1" applyFont="1" applyFill="1" applyBorder="1" applyAlignment="1">
      <alignment horizontal="center" vertical="center" wrapText="1"/>
    </xf>
    <xf numFmtId="9" fontId="2" fillId="0" borderId="0" xfId="0" applyNumberFormat="1" applyFont="1" applyAlignment="1">
      <alignment horizontal="center"/>
    </xf>
    <xf numFmtId="0" fontId="2" fillId="0" borderId="46" xfId="0" applyFont="1" applyFill="1" applyBorder="1" applyAlignment="1">
      <alignment vertical="center" wrapText="1"/>
    </xf>
    <xf numFmtId="0" fontId="67" fillId="0" borderId="11" xfId="0" applyFont="1" applyBorder="1" applyAlignment="1">
      <alignment vertical="center" wrapText="1"/>
    </xf>
    <xf numFmtId="0" fontId="2" fillId="0" borderId="77" xfId="0" applyFont="1" applyFill="1" applyBorder="1" applyAlignment="1">
      <alignment vertical="center" wrapText="1"/>
    </xf>
    <xf numFmtId="0" fontId="73" fillId="0" borderId="78" xfId="0" applyFont="1" applyBorder="1" applyAlignment="1">
      <alignment horizontal="justify" vertical="center"/>
    </xf>
    <xf numFmtId="3" fontId="2" fillId="9" borderId="34" xfId="0" applyNumberFormat="1" applyFont="1" applyFill="1" applyBorder="1" applyAlignment="1">
      <alignment horizontal="center" vertical="center" wrapText="1"/>
    </xf>
    <xf numFmtId="3" fontId="2" fillId="9" borderId="8" xfId="0" applyNumberFormat="1" applyFont="1" applyFill="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5" xfId="0" applyNumberFormat="1" applyFont="1" applyFill="1" applyBorder="1" applyAlignment="1">
      <alignment horizontal="center" vertical="center" wrapText="1" readingOrder="1"/>
    </xf>
    <xf numFmtId="1" fontId="2" fillId="0" borderId="8" xfId="0" applyNumberFormat="1" applyFont="1" applyBorder="1" applyAlignment="1">
      <alignment horizontal="center" vertical="center" wrapText="1"/>
    </xf>
    <xf numFmtId="1" fontId="2" fillId="0" borderId="8" xfId="0" applyNumberFormat="1" applyFont="1" applyFill="1" applyBorder="1" applyAlignment="1">
      <alignment horizontal="center" vertical="center" wrapText="1" readingOrder="1"/>
    </xf>
    <xf numFmtId="1" fontId="2" fillId="0" borderId="4"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1" fontId="24" fillId="0" borderId="5" xfId="0" applyNumberFormat="1" applyFont="1" applyFill="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56" xfId="0" applyNumberFormat="1" applyFont="1" applyBorder="1" applyAlignment="1">
      <alignment horizontal="center" vertical="center" wrapText="1"/>
    </xf>
    <xf numFmtId="1" fontId="2" fillId="0" borderId="33" xfId="0" applyNumberFormat="1" applyFont="1" applyBorder="1" applyAlignment="1">
      <alignment horizontal="center" vertical="center" wrapText="1"/>
    </xf>
    <xf numFmtId="0" fontId="24" fillId="0" borderId="0" xfId="0" applyFont="1" applyFill="1" applyBorder="1" applyAlignment="1">
      <alignment vertical="center" wrapText="1"/>
    </xf>
    <xf numFmtId="0" fontId="10" fillId="3" borderId="39" xfId="0" applyFont="1" applyFill="1" applyBorder="1" applyAlignment="1">
      <alignment vertical="center" wrapText="1"/>
    </xf>
    <xf numFmtId="0" fontId="2" fillId="0" borderId="31" xfId="0" applyFont="1" applyFill="1" applyBorder="1" applyAlignment="1">
      <alignment vertical="center" textRotation="90" wrapText="1"/>
    </xf>
    <xf numFmtId="0" fontId="2" fillId="0" borderId="42" xfId="0" applyFont="1" applyFill="1" applyBorder="1" applyAlignment="1">
      <alignment vertical="center" wrapText="1"/>
    </xf>
    <xf numFmtId="166" fontId="2" fillId="0" borderId="2" xfId="0" applyNumberFormat="1" applyFont="1" applyFill="1" applyBorder="1" applyAlignment="1">
      <alignment horizontal="center" vertical="center" wrapText="1"/>
    </xf>
    <xf numFmtId="0" fontId="2" fillId="0" borderId="30" xfId="0" applyFont="1" applyFill="1" applyBorder="1" applyAlignment="1">
      <alignment vertical="center" textRotation="90" wrapText="1"/>
    </xf>
    <xf numFmtId="0" fontId="2" fillId="0" borderId="79" xfId="0" applyFont="1" applyFill="1" applyBorder="1" applyAlignment="1">
      <alignment vertical="center" textRotation="90" wrapText="1"/>
    </xf>
    <xf numFmtId="0" fontId="10" fillId="3" borderId="72" xfId="0" applyFont="1" applyFill="1" applyBorder="1" applyAlignment="1">
      <alignment vertical="center" wrapText="1"/>
    </xf>
    <xf numFmtId="0" fontId="10" fillId="3" borderId="71" xfId="0" applyFont="1" applyFill="1" applyBorder="1" applyAlignment="1">
      <alignment vertical="center" wrapText="1"/>
    </xf>
    <xf numFmtId="3" fontId="2" fillId="0" borderId="54"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2" fillId="0" borderId="32" xfId="0" applyNumberFormat="1" applyFont="1" applyFill="1" applyBorder="1" applyAlignment="1">
      <alignment horizontal="center" vertical="center" textRotation="90" wrapText="1"/>
    </xf>
    <xf numFmtId="3" fontId="2" fillId="0" borderId="13" xfId="0" applyNumberFormat="1" applyFont="1" applyFill="1" applyBorder="1" applyAlignment="1">
      <alignment horizontal="center" vertical="center" textRotation="90" wrapText="1"/>
    </xf>
    <xf numFmtId="3" fontId="2" fillId="0" borderId="41" xfId="0" applyNumberFormat="1" applyFont="1" applyFill="1" applyBorder="1" applyAlignment="1">
      <alignment horizontal="center" vertical="center" textRotation="90" wrapText="1"/>
    </xf>
    <xf numFmtId="3" fontId="2" fillId="0" borderId="33" xfId="0" applyNumberFormat="1" applyFont="1" applyFill="1" applyBorder="1" applyAlignment="1">
      <alignment horizontal="center" vertical="center" textRotation="90" wrapText="1"/>
    </xf>
    <xf numFmtId="0" fontId="0" fillId="0" borderId="4" xfId="0" applyFont="1" applyFill="1" applyBorder="1" applyAlignment="1">
      <alignment horizontal="center" vertical="center" wrapText="1"/>
    </xf>
    <xf numFmtId="0" fontId="56" fillId="0" borderId="5" xfId="0" applyFont="1" applyFill="1" applyBorder="1" applyAlignment="1">
      <alignment horizontal="left" vertical="center" wrapText="1"/>
    </xf>
    <xf numFmtId="0" fontId="0" fillId="0" borderId="4"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3" fontId="0" fillId="0" borderId="6" xfId="0" applyNumberFormat="1" applyFont="1" applyFill="1" applyBorder="1" applyAlignment="1">
      <alignment horizontal="center" vertical="center" wrapText="1"/>
    </xf>
    <xf numFmtId="0" fontId="0" fillId="0" borderId="12" xfId="0" applyFont="1" applyFill="1" applyBorder="1" applyAlignment="1">
      <alignment horizontal="center" vertical="center" textRotation="90" wrapText="1"/>
    </xf>
    <xf numFmtId="0" fontId="2" fillId="0" borderId="0" xfId="0" applyFont="1" applyFill="1" applyAlignment="1">
      <alignment horizontal="center" vertical="center"/>
    </xf>
    <xf numFmtId="0" fontId="0" fillId="0" borderId="6" xfId="0" applyFont="1" applyFill="1" applyBorder="1" applyAlignment="1">
      <alignment horizontal="center" vertical="center" wrapText="1"/>
    </xf>
    <xf numFmtId="3" fontId="0" fillId="0" borderId="5" xfId="0" applyNumberFormat="1" applyFont="1" applyFill="1" applyBorder="1" applyAlignment="1">
      <alignment horizontal="center" vertical="center" textRotation="90" wrapText="1"/>
    </xf>
    <xf numFmtId="0" fontId="0" fillId="0" borderId="7" xfId="0" applyFont="1" applyFill="1" applyBorder="1" applyAlignment="1">
      <alignment horizontal="center" vertical="center" wrapText="1"/>
    </xf>
    <xf numFmtId="0" fontId="56" fillId="0" borderId="8" xfId="0" applyFont="1" applyFill="1" applyBorder="1" applyAlignment="1">
      <alignment horizontal="left" vertical="center" wrapText="1"/>
    </xf>
    <xf numFmtId="0" fontId="0" fillId="0" borderId="7"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3" fontId="0" fillId="0" borderId="9" xfId="0" applyNumberFormat="1" applyFont="1" applyFill="1" applyBorder="1" applyAlignment="1">
      <alignment horizontal="center" vertical="center" wrapText="1"/>
    </xf>
    <xf numFmtId="0" fontId="0" fillId="0" borderId="56" xfId="0" applyFont="1" applyFill="1" applyBorder="1" applyAlignment="1">
      <alignment horizontal="center" vertical="center" textRotation="90" wrapText="1"/>
    </xf>
    <xf numFmtId="3" fontId="0" fillId="0" borderId="8" xfId="0" applyNumberFormat="1" applyFont="1" applyFill="1" applyBorder="1" applyAlignment="1">
      <alignment horizontal="center" vertical="center" textRotation="90"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0" borderId="0" xfId="0" applyFont="1" applyAlignment="1">
      <alignment vertical="center"/>
    </xf>
    <xf numFmtId="3" fontId="2" fillId="9" borderId="2" xfId="0" applyNumberFormat="1" applyFont="1" applyFill="1" applyBorder="1" applyAlignment="1">
      <alignment horizontal="center" vertical="center" wrapText="1"/>
    </xf>
    <xf numFmtId="0" fontId="67" fillId="3" borderId="31" xfId="0" applyFont="1" applyFill="1" applyBorder="1" applyAlignment="1">
      <alignment horizontal="center" vertical="center" wrapText="1"/>
    </xf>
    <xf numFmtId="0" fontId="24" fillId="0" borderId="81" xfId="0" applyFont="1" applyBorder="1" applyAlignment="1">
      <alignment vertical="center" wrapText="1"/>
    </xf>
    <xf numFmtId="0" fontId="24" fillId="0" borderId="82" xfId="0" applyFont="1" applyBorder="1" applyAlignment="1">
      <alignment vertical="center" wrapText="1"/>
    </xf>
    <xf numFmtId="0" fontId="24" fillId="0" borderId="83" xfId="0" applyFont="1" applyBorder="1" applyAlignment="1">
      <alignment vertical="center" wrapText="1"/>
    </xf>
    <xf numFmtId="0" fontId="67" fillId="3" borderId="39" xfId="0" applyFont="1" applyFill="1" applyBorder="1" applyAlignment="1">
      <alignment horizontal="center" vertical="center" wrapText="1"/>
    </xf>
    <xf numFmtId="4" fontId="67" fillId="3" borderId="31" xfId="0" applyNumberFormat="1" applyFont="1" applyFill="1" applyBorder="1" applyAlignment="1">
      <alignment horizontal="center" vertical="center" wrapText="1"/>
    </xf>
    <xf numFmtId="0" fontId="24" fillId="0" borderId="34" xfId="0" applyFont="1" applyFill="1" applyBorder="1" applyAlignment="1">
      <alignment vertical="center" textRotation="90" wrapText="1"/>
    </xf>
    <xf numFmtId="0" fontId="24" fillId="0" borderId="50" xfId="0" applyFont="1" applyFill="1" applyBorder="1" applyAlignment="1">
      <alignment vertical="center" textRotation="90" wrapText="1"/>
    </xf>
    <xf numFmtId="0" fontId="24" fillId="0" borderId="35" xfId="0" applyFont="1" applyFill="1" applyBorder="1" applyAlignment="1">
      <alignment vertical="center" textRotation="90" wrapText="1"/>
    </xf>
    <xf numFmtId="0" fontId="24" fillId="0" borderId="90" xfId="0" applyFont="1" applyFill="1" applyBorder="1" applyAlignment="1">
      <alignment vertical="center" textRotation="90" wrapText="1"/>
    </xf>
    <xf numFmtId="3" fontId="24" fillId="0" borderId="90" xfId="0" applyNumberFormat="1" applyFont="1" applyFill="1" applyBorder="1" applyAlignment="1">
      <alignment horizontal="center" vertical="center" wrapText="1"/>
    </xf>
    <xf numFmtId="0" fontId="24" fillId="0" borderId="91" xfId="0" applyFont="1" applyFill="1" applyBorder="1" applyAlignment="1">
      <alignment vertical="center" textRotation="90" wrapText="1"/>
    </xf>
    <xf numFmtId="0" fontId="24" fillId="0" borderId="92" xfId="0" applyFont="1" applyFill="1" applyBorder="1" applyAlignment="1">
      <alignment vertical="center" textRotation="90" wrapText="1"/>
    </xf>
    <xf numFmtId="0" fontId="72" fillId="0" borderId="52" xfId="0" applyFont="1" applyBorder="1" applyAlignment="1">
      <alignment vertical="center" wrapText="1"/>
    </xf>
    <xf numFmtId="0" fontId="24" fillId="0" borderId="93" xfId="0" applyFont="1" applyBorder="1" applyAlignment="1">
      <alignment vertical="center" wrapText="1"/>
    </xf>
    <xf numFmtId="0" fontId="24" fillId="0" borderId="94" xfId="0" applyFont="1" applyBorder="1" applyAlignment="1">
      <alignment vertical="center" wrapText="1"/>
    </xf>
    <xf numFmtId="0" fontId="73" fillId="0" borderId="46" xfId="0" applyFont="1" applyFill="1" applyBorder="1" applyAlignment="1">
      <alignment horizontal="justify" vertical="center"/>
    </xf>
    <xf numFmtId="0" fontId="24" fillId="0" borderId="95" xfId="0" applyFont="1" applyBorder="1" applyAlignment="1">
      <alignment vertical="center" wrapText="1"/>
    </xf>
    <xf numFmtId="0" fontId="24" fillId="0" borderId="96" xfId="0" applyFont="1" applyBorder="1" applyAlignment="1">
      <alignment vertical="center" wrapText="1"/>
    </xf>
    <xf numFmtId="0" fontId="24" fillId="0" borderId="97" xfId="0" applyFont="1" applyBorder="1" applyAlignment="1">
      <alignment vertical="center" wrapText="1"/>
    </xf>
    <xf numFmtId="9" fontId="2" fillId="0" borderId="39" xfId="1" applyFont="1" applyBorder="1" applyAlignment="1">
      <alignment horizontal="center" vertical="center" wrapText="1"/>
    </xf>
    <xf numFmtId="0" fontId="2" fillId="0" borderId="80" xfId="0" applyFont="1" applyBorder="1" applyAlignment="1">
      <alignment horizontal="center" vertical="center" wrapText="1"/>
    </xf>
    <xf numFmtId="3" fontId="2" fillId="0" borderId="80" xfId="0" applyNumberFormat="1" applyFont="1" applyBorder="1" applyAlignment="1">
      <alignment horizontal="center" vertical="center" wrapText="1"/>
    </xf>
    <xf numFmtId="0" fontId="2" fillId="0" borderId="80" xfId="0" applyFont="1" applyBorder="1" applyAlignment="1">
      <alignment horizontal="center" vertical="center" textRotation="90" wrapText="1"/>
    </xf>
    <xf numFmtId="3" fontId="2" fillId="0" borderId="80" xfId="0" applyNumberFormat="1" applyFont="1" applyFill="1" applyBorder="1" applyAlignment="1">
      <alignment horizontal="center" vertical="center" wrapText="1"/>
    </xf>
    <xf numFmtId="0" fontId="2" fillId="0" borderId="80" xfId="0" applyFont="1" applyFill="1" applyBorder="1" applyAlignment="1">
      <alignment horizontal="center" vertical="center" textRotation="90" wrapText="1"/>
    </xf>
    <xf numFmtId="0" fontId="2" fillId="0" borderId="80" xfId="0" applyFont="1" applyFill="1" applyBorder="1" applyAlignment="1">
      <alignment horizontal="center" vertical="center" wrapText="1"/>
    </xf>
    <xf numFmtId="3" fontId="2" fillId="0" borderId="85" xfId="0" applyNumberFormat="1" applyFont="1" applyBorder="1" applyAlignment="1">
      <alignment horizontal="center" vertical="center" wrapText="1"/>
    </xf>
    <xf numFmtId="3" fontId="2" fillId="0" borderId="88" xfId="0" applyNumberFormat="1" applyFont="1" applyBorder="1" applyAlignment="1">
      <alignment horizontal="center" vertical="center" wrapText="1"/>
    </xf>
    <xf numFmtId="3" fontId="2" fillId="0" borderId="101" xfId="0" applyNumberFormat="1" applyFont="1" applyBorder="1" applyAlignment="1">
      <alignment horizontal="center" vertical="center" wrapText="1"/>
    </xf>
    <xf numFmtId="3" fontId="2" fillId="0" borderId="103" xfId="0" applyNumberFormat="1" applyFont="1" applyBorder="1" applyAlignment="1">
      <alignment horizontal="center" vertical="center" wrapText="1"/>
    </xf>
    <xf numFmtId="3" fontId="2" fillId="0" borderId="105" xfId="0" applyNumberFormat="1"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textRotation="90" wrapText="1"/>
    </xf>
    <xf numFmtId="0" fontId="2" fillId="0" borderId="85" xfId="0" applyFont="1" applyBorder="1" applyAlignment="1">
      <alignment horizontal="center" vertical="center" wrapText="1"/>
    </xf>
    <xf numFmtId="0" fontId="2" fillId="0" borderId="85" xfId="0" applyFont="1" applyFill="1" applyBorder="1" applyAlignment="1">
      <alignment horizontal="center" vertical="center" wrapText="1"/>
    </xf>
    <xf numFmtId="0" fontId="2" fillId="0" borderId="85" xfId="0" applyFont="1" applyFill="1" applyBorder="1" applyAlignment="1">
      <alignment horizontal="center" vertical="center" textRotation="90" wrapText="1"/>
    </xf>
    <xf numFmtId="0" fontId="2" fillId="0" borderId="87" xfId="0" applyFont="1" applyFill="1" applyBorder="1" applyAlignment="1">
      <alignment horizontal="center" vertical="center" textRotation="90" wrapText="1"/>
    </xf>
    <xf numFmtId="3" fontId="2" fillId="0" borderId="106" xfId="0" applyNumberFormat="1" applyFont="1" applyFill="1" applyBorder="1" applyAlignment="1">
      <alignment horizontal="center" vertical="center" wrapText="1"/>
    </xf>
    <xf numFmtId="3" fontId="2" fillId="0" borderId="107" xfId="0" applyNumberFormat="1" applyFont="1" applyFill="1" applyBorder="1" applyAlignment="1">
      <alignment horizontal="center" vertical="center" wrapText="1"/>
    </xf>
    <xf numFmtId="0" fontId="2" fillId="0" borderId="100"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98" xfId="0" applyFont="1" applyFill="1" applyBorder="1" applyAlignment="1">
      <alignment horizontal="center" vertical="center" textRotation="90" wrapText="1"/>
    </xf>
    <xf numFmtId="0" fontId="2" fillId="0" borderId="109" xfId="0" applyFont="1" applyBorder="1" applyAlignment="1">
      <alignment horizontal="center" vertical="center" textRotation="90" wrapText="1"/>
    </xf>
    <xf numFmtId="0" fontId="2" fillId="0" borderId="108" xfId="0" applyFont="1" applyBorder="1" applyAlignment="1">
      <alignment horizontal="center" vertical="center" textRotation="90" wrapText="1"/>
    </xf>
    <xf numFmtId="0" fontId="2" fillId="0" borderId="110" xfId="0" applyFont="1" applyBorder="1" applyAlignment="1">
      <alignment horizontal="center" vertical="center" textRotation="90" wrapText="1"/>
    </xf>
    <xf numFmtId="0" fontId="2" fillId="11" borderId="5" xfId="0" applyFont="1" applyFill="1" applyBorder="1" applyAlignment="1">
      <alignment vertical="center" wrapText="1"/>
    </xf>
    <xf numFmtId="0" fontId="2" fillId="11" borderId="13" xfId="0" applyFont="1" applyFill="1" applyBorder="1" applyAlignment="1">
      <alignment vertical="center" wrapText="1"/>
    </xf>
    <xf numFmtId="0" fontId="84" fillId="0" borderId="0" xfId="0" applyFont="1" applyAlignment="1">
      <alignment horizontal="left"/>
    </xf>
    <xf numFmtId="0" fontId="2" fillId="9" borderId="34" xfId="0" applyFont="1" applyFill="1" applyBorder="1" applyAlignment="1">
      <alignment horizontal="center" vertical="center" wrapText="1"/>
    </xf>
    <xf numFmtId="0" fontId="2" fillId="12" borderId="0" xfId="0" applyFont="1" applyFill="1"/>
    <xf numFmtId="1" fontId="2" fillId="0" borderId="0" xfId="0" applyNumberFormat="1" applyFont="1"/>
    <xf numFmtId="0" fontId="2" fillId="9" borderId="5" xfId="0" applyFont="1" applyFill="1" applyBorder="1" applyAlignment="1">
      <alignment horizontal="center" vertical="center" wrapText="1"/>
    </xf>
    <xf numFmtId="3" fontId="2" fillId="9" borderId="4" xfId="0" applyNumberFormat="1" applyFont="1" applyFill="1" applyBorder="1" applyAlignment="1">
      <alignment horizontal="center" vertical="center" wrapText="1"/>
    </xf>
    <xf numFmtId="3" fontId="2" fillId="9" borderId="5" xfId="0" applyNumberFormat="1" applyFont="1" applyFill="1" applyBorder="1" applyAlignment="1">
      <alignment horizontal="center" vertical="center" wrapText="1"/>
    </xf>
    <xf numFmtId="3" fontId="2" fillId="9" borderId="6"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0" fontId="2" fillId="0" borderId="7" xfId="0" applyFont="1" applyBorder="1" applyAlignment="1">
      <alignment horizontal="center" vertical="center"/>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5" fillId="0" borderId="0" xfId="0" applyFont="1" applyAlignment="1">
      <alignment horizontal="left" vertical="center" wrapText="1"/>
    </xf>
    <xf numFmtId="0" fontId="2" fillId="0" borderId="0" xfId="0" applyFont="1" applyAlignment="1">
      <alignment horizontal="center" vertical="center"/>
    </xf>
    <xf numFmtId="3" fontId="2" fillId="0" borderId="2"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23" xfId="0" applyFont="1" applyBorder="1" applyAlignment="1">
      <alignment horizontal="center" vertical="center" textRotation="90"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vertical="center" textRotation="90" wrapText="1"/>
    </xf>
    <xf numFmtId="0" fontId="2" fillId="0" borderId="8" xfId="0" applyFont="1" applyBorder="1" applyAlignment="1">
      <alignment vertical="center" textRotation="90" wrapText="1"/>
    </xf>
    <xf numFmtId="0" fontId="6" fillId="0" borderId="34" xfId="0" applyFont="1" applyBorder="1" applyAlignment="1">
      <alignment horizontal="left" vertical="center" wrapText="1"/>
    </xf>
    <xf numFmtId="0" fontId="2" fillId="0" borderId="2" xfId="0" applyFont="1" applyBorder="1" applyAlignment="1">
      <alignment vertical="center" textRotation="90"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31" xfId="0" applyFont="1" applyBorder="1" applyAlignment="1">
      <alignment vertical="center" textRotation="90" wrapText="1"/>
    </xf>
    <xf numFmtId="3" fontId="2" fillId="0" borderId="34"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4" fontId="2" fillId="0" borderId="2" xfId="0" applyNumberFormat="1" applyFont="1" applyBorder="1" applyAlignment="1">
      <alignment horizontal="center" vertical="center" wrapText="1"/>
    </xf>
    <xf numFmtId="0" fontId="2" fillId="0" borderId="2" xfId="0" applyFont="1" applyFill="1" applyBorder="1" applyAlignment="1">
      <alignment vertical="center" textRotation="90" wrapText="1"/>
    </xf>
    <xf numFmtId="0" fontId="2" fillId="0" borderId="8" xfId="0" applyFont="1" applyFill="1" applyBorder="1" applyAlignment="1">
      <alignment vertical="center" textRotation="90"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6" xfId="0" applyFont="1" applyBorder="1" applyAlignment="1">
      <alignment horizontal="center" vertical="center" wrapText="1"/>
    </xf>
    <xf numFmtId="3" fontId="2" fillId="0" borderId="8" xfId="0" applyNumberFormat="1"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3" fontId="3" fillId="3" borderId="8" xfId="0" applyNumberFormat="1" applyFont="1" applyFill="1" applyBorder="1" applyAlignment="1">
      <alignment horizontal="center" vertical="center" wrapText="1"/>
    </xf>
    <xf numFmtId="3" fontId="0" fillId="0" borderId="8" xfId="0" applyNumberFormat="1" applyFont="1" applyFill="1" applyBorder="1" applyAlignment="1">
      <alignment horizontal="center" vertical="center" wrapText="1"/>
    </xf>
    <xf numFmtId="3" fontId="3" fillId="7" borderId="8" xfId="0" applyNumberFormat="1" applyFont="1" applyFill="1" applyBorder="1" applyAlignment="1">
      <alignment horizontal="center" vertical="center" wrapText="1"/>
    </xf>
    <xf numFmtId="0" fontId="2" fillId="0" borderId="0" xfId="0" applyFont="1" applyAlignment="1">
      <alignment vertical="center"/>
    </xf>
    <xf numFmtId="0" fontId="2" fillId="0" borderId="39" xfId="0" applyFont="1" applyBorder="1" applyAlignment="1">
      <alignment horizontal="center" vertical="center" wrapText="1"/>
    </xf>
    <xf numFmtId="168" fontId="2" fillId="0" borderId="5" xfId="0" applyNumberFormat="1" applyFont="1" applyFill="1" applyBorder="1" applyAlignment="1">
      <alignment horizontal="center" vertical="center" wrapText="1"/>
    </xf>
    <xf numFmtId="164" fontId="2" fillId="0" borderId="34" xfId="0" applyNumberFormat="1" applyFont="1" applyFill="1" applyBorder="1" applyAlignment="1">
      <alignment horizontal="center" vertical="center" wrapText="1"/>
    </xf>
    <xf numFmtId="0" fontId="2" fillId="0" borderId="72" xfId="0" applyFont="1" applyFill="1" applyBorder="1" applyAlignment="1">
      <alignment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3" fontId="2" fillId="0" borderId="34" xfId="0" applyNumberFormat="1" applyFont="1" applyBorder="1" applyAlignment="1">
      <alignment horizontal="center" vertical="center" wrapText="1"/>
    </xf>
    <xf numFmtId="0" fontId="3" fillId="4"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Border="1" applyAlignment="1">
      <alignment horizontal="center" vertical="center" wrapText="1"/>
    </xf>
    <xf numFmtId="0" fontId="3" fillId="4" borderId="6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6" xfId="0" applyFont="1" applyBorder="1" applyAlignment="1">
      <alignment horizontal="center" vertical="center" wrapText="1"/>
    </xf>
    <xf numFmtId="3" fontId="2" fillId="0" borderId="8" xfId="0" applyNumberFormat="1"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4" fillId="0" borderId="36"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9" fontId="2" fillId="0" borderId="10" xfId="1" applyNumberFormat="1" applyFont="1" applyFill="1" applyBorder="1" applyAlignment="1">
      <alignment horizontal="center" vertical="center" wrapText="1"/>
    </xf>
    <xf numFmtId="9" fontId="2" fillId="0" borderId="5"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14"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43" fillId="0" borderId="2" xfId="0" applyFont="1" applyBorder="1" applyAlignment="1">
      <alignment horizontal="left" vertical="center" wrapText="1"/>
    </xf>
    <xf numFmtId="3" fontId="2" fillId="0" borderId="54" xfId="0" applyNumberFormat="1" applyFont="1" applyBorder="1" applyAlignment="1">
      <alignment horizontal="center" vertical="center" wrapText="1"/>
    </xf>
    <xf numFmtId="0" fontId="3" fillId="0" borderId="32" xfId="0" applyFont="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4" fontId="6" fillId="3" borderId="31"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2" fillId="0"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4" xfId="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1" fontId="3" fillId="3" borderId="2"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3" fillId="3" borderId="8" xfId="0" applyNumberFormat="1" applyFont="1" applyFill="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32" xfId="0" applyNumberFormat="1" applyFont="1" applyBorder="1" applyAlignment="1">
      <alignment horizontal="center" vertical="center" wrapText="1"/>
    </xf>
    <xf numFmtId="0" fontId="85" fillId="0" borderId="0" xfId="0" applyFont="1" applyAlignment="1">
      <alignment vertical="center"/>
    </xf>
    <xf numFmtId="9" fontId="24" fillId="0" borderId="34" xfId="0" applyNumberFormat="1" applyFont="1" applyFill="1" applyBorder="1" applyAlignment="1">
      <alignment horizontal="center" vertical="center" wrapText="1"/>
    </xf>
    <xf numFmtId="9" fontId="24" fillId="0" borderId="37"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9" fontId="24" fillId="0" borderId="2" xfId="1" applyFont="1" applyFill="1" applyBorder="1" applyAlignment="1">
      <alignment horizontal="center" vertical="center" wrapText="1"/>
    </xf>
    <xf numFmtId="9" fontId="24" fillId="0" borderId="8" xfId="0" applyNumberFormat="1" applyFont="1" applyFill="1" applyBorder="1" applyAlignment="1">
      <alignment horizontal="center" vertical="center" wrapText="1"/>
    </xf>
    <xf numFmtId="0" fontId="2" fillId="0" borderId="27" xfId="0" applyFont="1" applyFill="1" applyBorder="1" applyAlignment="1">
      <alignment vertical="center" wrapText="1"/>
    </xf>
    <xf numFmtId="0" fontId="15" fillId="0" borderId="34" xfId="0" applyFont="1" applyFill="1" applyBorder="1" applyAlignment="1">
      <alignment vertical="center" wrapText="1"/>
    </xf>
    <xf numFmtId="0" fontId="15" fillId="0" borderId="5" xfId="0" applyFont="1" applyFill="1" applyBorder="1" applyAlignment="1">
      <alignment vertical="center" wrapText="1"/>
    </xf>
    <xf numFmtId="0" fontId="24" fillId="0" borderId="5" xfId="0" applyFont="1" applyFill="1" applyBorder="1" applyAlignment="1">
      <alignment vertical="center" wrapText="1"/>
    </xf>
    <xf numFmtId="0" fontId="24" fillId="0" borderId="8" xfId="0" applyFont="1" applyFill="1" applyBorder="1" applyAlignment="1">
      <alignment vertical="center" wrapText="1"/>
    </xf>
    <xf numFmtId="0" fontId="2" fillId="0" borderId="34" xfId="0"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4" fontId="2" fillId="0" borderId="34"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1" xfId="0"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wrapText="1"/>
    </xf>
    <xf numFmtId="4" fontId="24" fillId="0" borderId="8" xfId="0" applyNumberFormat="1" applyFont="1" applyFill="1" applyBorder="1" applyAlignment="1">
      <alignment horizontal="center" vertical="center" wrapText="1"/>
    </xf>
    <xf numFmtId="0" fontId="24" fillId="0" borderId="90" xfId="0" applyFont="1" applyFill="1" applyBorder="1" applyAlignment="1">
      <alignment horizontal="center" vertical="center" wrapText="1"/>
    </xf>
    <xf numFmtId="3" fontId="24" fillId="0" borderId="92" xfId="0" applyNumberFormat="1" applyFont="1" applyFill="1" applyBorder="1" applyAlignment="1">
      <alignment horizontal="center" vertical="center" wrapText="1"/>
    </xf>
    <xf numFmtId="3" fontId="24" fillId="0" borderId="35" xfId="0" applyNumberFormat="1" applyFont="1" applyFill="1" applyBorder="1" applyAlignment="1">
      <alignment horizontal="center" vertical="center" wrapText="1"/>
    </xf>
    <xf numFmtId="3" fontId="24" fillId="0" borderId="33"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31" xfId="0"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167" fontId="3" fillId="3" borderId="2" xfId="2" applyNumberFormat="1" applyFont="1" applyFill="1" applyBorder="1" applyAlignment="1">
      <alignment horizontal="center" vertical="center" wrapText="1"/>
    </xf>
    <xf numFmtId="0" fontId="3" fillId="3" borderId="63" xfId="0" applyFont="1" applyFill="1" applyBorder="1" applyAlignment="1">
      <alignment horizontal="center" vertical="center" wrapText="1"/>
    </xf>
    <xf numFmtId="167" fontId="3" fillId="3" borderId="2" xfId="2" applyNumberFormat="1" applyFont="1" applyFill="1" applyBorder="1" applyAlignment="1">
      <alignment vertical="center" wrapText="1"/>
    </xf>
    <xf numFmtId="0" fontId="72" fillId="0" borderId="78" xfId="0" applyFont="1" applyBorder="1" applyAlignment="1">
      <alignment vertical="center" wrapText="1"/>
    </xf>
    <xf numFmtId="0" fontId="24" fillId="0" borderId="77" xfId="0" applyFont="1" applyBorder="1" applyAlignment="1">
      <alignment vertical="center" wrapText="1"/>
    </xf>
    <xf numFmtId="0" fontId="24" fillId="0" borderId="2" xfId="0" applyFont="1" applyFill="1" applyBorder="1" applyAlignment="1">
      <alignment vertical="center" textRotation="90" wrapText="1"/>
    </xf>
    <xf numFmtId="0" fontId="24" fillId="0" borderId="54" xfId="0" applyFont="1" applyFill="1" applyBorder="1" applyAlignment="1">
      <alignment vertical="center" textRotation="90" wrapText="1"/>
    </xf>
    <xf numFmtId="0" fontId="24" fillId="0" borderId="32" xfId="0" applyFont="1" applyFill="1" applyBorder="1" applyAlignment="1">
      <alignment vertical="center" textRotation="90" wrapText="1"/>
    </xf>
    <xf numFmtId="3" fontId="24" fillId="0" borderId="32" xfId="0" applyNumberFormat="1" applyFont="1" applyFill="1" applyBorder="1" applyAlignment="1">
      <alignment horizontal="center" vertical="center" wrapText="1"/>
    </xf>
    <xf numFmtId="0" fontId="24" fillId="0" borderId="112" xfId="0" applyFont="1" applyBorder="1" applyAlignment="1">
      <alignment vertical="center" wrapText="1"/>
    </xf>
    <xf numFmtId="0" fontId="24" fillId="0" borderId="113" xfId="0" applyFont="1" applyBorder="1" applyAlignment="1">
      <alignment vertical="center" wrapText="1"/>
    </xf>
    <xf numFmtId="0" fontId="2" fillId="0" borderId="114" xfId="0" applyFont="1" applyBorder="1" applyAlignment="1">
      <alignment vertical="center" wrapText="1"/>
    </xf>
    <xf numFmtId="0" fontId="72" fillId="0" borderId="51" xfId="0" applyFont="1" applyFill="1" applyBorder="1" applyAlignment="1">
      <alignment vertical="center" wrapText="1"/>
    </xf>
    <xf numFmtId="0" fontId="10" fillId="3" borderId="57" xfId="0" applyFont="1" applyFill="1" applyBorder="1" applyAlignment="1">
      <alignment vertical="center" wrapText="1"/>
    </xf>
    <xf numFmtId="0" fontId="2" fillId="0" borderId="35" xfId="0" applyFont="1" applyFill="1" applyBorder="1" applyAlignment="1">
      <alignment vertical="center" wrapText="1"/>
    </xf>
    <xf numFmtId="0" fontId="2" fillId="0" borderId="35" xfId="0" applyFont="1" applyFill="1" applyBorder="1" applyAlignment="1">
      <alignment horizontal="center" vertical="center" wrapText="1"/>
    </xf>
    <xf numFmtId="10" fontId="2" fillId="0" borderId="36"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8" xfId="0" applyNumberFormat="1" applyFont="1" applyFill="1" applyBorder="1" applyAlignment="1">
      <alignment vertical="center" wrapText="1"/>
    </xf>
    <xf numFmtId="3" fontId="2" fillId="0" borderId="33"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3" fontId="2" fillId="0" borderId="34" xfId="0" applyNumberFormat="1" applyFont="1" applyFill="1" applyBorder="1" applyAlignment="1">
      <alignment vertical="center" wrapText="1"/>
    </xf>
    <xf numFmtId="3" fontId="2" fillId="0" borderId="35" xfId="0" applyNumberFormat="1" applyFont="1" applyFill="1" applyBorder="1" applyAlignment="1">
      <alignment vertical="center" wrapText="1"/>
    </xf>
    <xf numFmtId="0" fontId="3" fillId="3" borderId="6" xfId="0" applyFont="1" applyFill="1" applyBorder="1" applyAlignment="1">
      <alignment horizontal="center" vertical="center" wrapText="1"/>
    </xf>
    <xf numFmtId="9" fontId="2" fillId="0" borderId="54" xfId="0" applyNumberFormat="1" applyFont="1" applyBorder="1" applyAlignment="1">
      <alignment horizontal="center" vertical="center" wrapText="1"/>
    </xf>
    <xf numFmtId="9" fontId="2" fillId="0" borderId="54" xfId="1"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3" fontId="2" fillId="0" borderId="84" xfId="0" applyNumberFormat="1" applyFont="1" applyFill="1" applyBorder="1" applyAlignment="1">
      <alignment horizontal="center" vertical="center" wrapText="1"/>
    </xf>
    <xf numFmtId="3" fontId="2" fillId="0" borderId="100" xfId="0" applyNumberFormat="1" applyFont="1" applyFill="1" applyBorder="1" applyAlignment="1">
      <alignment horizontal="center" vertical="center" wrapText="1"/>
    </xf>
    <xf numFmtId="3" fontId="2" fillId="0" borderId="102" xfId="0" applyNumberFormat="1" applyFont="1" applyFill="1" applyBorder="1" applyAlignment="1">
      <alignment horizontal="center" vertical="center" wrapText="1"/>
    </xf>
    <xf numFmtId="0" fontId="6" fillId="0" borderId="80" xfId="0" applyFont="1" applyFill="1" applyBorder="1" applyAlignment="1">
      <alignment vertical="center" wrapText="1"/>
    </xf>
    <xf numFmtId="0" fontId="2" fillId="0" borderId="98" xfId="0" applyFont="1" applyFill="1" applyBorder="1" applyAlignment="1">
      <alignment horizontal="center" vertical="center" wrapText="1"/>
    </xf>
    <xf numFmtId="3" fontId="2" fillId="0" borderId="104" xfId="0" applyNumberFormat="1" applyFont="1" applyFill="1" applyBorder="1" applyAlignment="1">
      <alignment horizontal="center" vertical="center" wrapText="1"/>
    </xf>
    <xf numFmtId="0" fontId="2" fillId="0" borderId="54" xfId="0" applyFont="1" applyFill="1" applyBorder="1" applyAlignment="1">
      <alignment vertical="center" wrapText="1"/>
    </xf>
    <xf numFmtId="0" fontId="2" fillId="0" borderId="12"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80" xfId="0" applyFont="1" applyFill="1" applyBorder="1" applyAlignment="1">
      <alignment vertical="center" wrapText="1"/>
    </xf>
    <xf numFmtId="0" fontId="6" fillId="0" borderId="5" xfId="0" applyFont="1" applyFill="1" applyBorder="1" applyAlignment="1">
      <alignment horizontal="left" vertical="center"/>
    </xf>
    <xf numFmtId="3" fontId="2" fillId="0" borderId="2" xfId="0" applyNumberFormat="1" applyFont="1" applyFill="1" applyBorder="1" applyAlignment="1">
      <alignment vertical="center" wrapText="1"/>
    </xf>
    <xf numFmtId="3" fontId="2" fillId="0" borderId="32" xfId="0" applyNumberFormat="1" applyFont="1" applyFill="1" applyBorder="1" applyAlignment="1">
      <alignment vertical="center" wrapText="1"/>
    </xf>
    <xf numFmtId="3" fontId="24" fillId="0" borderId="2" xfId="0" applyNumberFormat="1" applyFont="1" applyFill="1" applyBorder="1" applyAlignment="1">
      <alignment vertical="center" wrapText="1"/>
    </xf>
    <xf numFmtId="3" fontId="24" fillId="0" borderId="32" xfId="0" applyNumberFormat="1" applyFont="1" applyFill="1" applyBorder="1" applyAlignment="1">
      <alignment vertical="center" wrapText="1"/>
    </xf>
    <xf numFmtId="3" fontId="24" fillId="0" borderId="5" xfId="0" applyNumberFormat="1" applyFont="1" applyFill="1" applyBorder="1" applyAlignment="1">
      <alignment vertical="center" wrapText="1"/>
    </xf>
    <xf numFmtId="3" fontId="24" fillId="0" borderId="13" xfId="0" applyNumberFormat="1" applyFont="1" applyFill="1" applyBorder="1" applyAlignment="1">
      <alignment vertical="center" wrapText="1"/>
    </xf>
    <xf numFmtId="3" fontId="24" fillId="0" borderId="8" xfId="0" applyNumberFormat="1" applyFont="1" applyFill="1" applyBorder="1" applyAlignment="1">
      <alignment vertical="center" wrapText="1"/>
    </xf>
    <xf numFmtId="3" fontId="24" fillId="0" borderId="33" xfId="0" applyNumberFormat="1" applyFont="1" applyFill="1" applyBorder="1" applyAlignment="1">
      <alignment vertical="center" wrapText="1"/>
    </xf>
    <xf numFmtId="3" fontId="24" fillId="0" borderId="1" xfId="0" applyNumberFormat="1"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3" fontId="24" fillId="0"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3" fontId="24" fillId="0" borderId="7"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3" fontId="2" fillId="0" borderId="64" xfId="0" applyNumberFormat="1" applyFont="1" applyFill="1" applyBorder="1" applyAlignment="1">
      <alignment horizontal="center" vertical="center" wrapText="1"/>
    </xf>
    <xf numFmtId="3" fontId="2" fillId="0" borderId="65" xfId="0" applyNumberFormat="1" applyFont="1" applyFill="1" applyBorder="1" applyAlignment="1">
      <alignment horizontal="center" vertical="center" wrapText="1"/>
    </xf>
    <xf numFmtId="3" fontId="2" fillId="0" borderId="66" xfId="0" applyNumberFormat="1" applyFont="1" applyFill="1" applyBorder="1" applyAlignment="1">
      <alignment horizontal="center" vertical="center" wrapText="1"/>
    </xf>
    <xf numFmtId="0" fontId="2" fillId="0" borderId="68" xfId="0" applyFont="1" applyFill="1" applyBorder="1" applyAlignment="1">
      <alignment horizontal="center" vertical="center" wrapText="1"/>
    </xf>
    <xf numFmtId="3" fontId="2" fillId="0" borderId="65" xfId="0" applyNumberFormat="1" applyFont="1" applyFill="1" applyBorder="1" applyAlignment="1">
      <alignment vertical="center" wrapText="1"/>
    </xf>
    <xf numFmtId="3" fontId="2" fillId="0" borderId="67" xfId="0" applyNumberFormat="1" applyFont="1" applyFill="1" applyBorder="1" applyAlignment="1">
      <alignment vertical="center" wrapText="1"/>
    </xf>
    <xf numFmtId="3" fontId="2" fillId="0" borderId="65" xfId="0" applyNumberFormat="1" applyFont="1" applyFill="1" applyBorder="1" applyAlignment="1">
      <alignment horizontal="center" vertical="center" textRotation="90" wrapText="1"/>
    </xf>
    <xf numFmtId="3" fontId="2" fillId="9" borderId="80" xfId="0" applyNumberFormat="1" applyFont="1" applyFill="1" applyBorder="1" applyAlignment="1">
      <alignment horizontal="center" vertical="center" wrapText="1"/>
    </xf>
    <xf numFmtId="0" fontId="2" fillId="9" borderId="80" xfId="0" applyFont="1" applyFill="1" applyBorder="1" applyAlignment="1">
      <alignment horizontal="center" vertical="center" textRotation="90" wrapText="1"/>
    </xf>
    <xf numFmtId="4" fontId="2" fillId="0" borderId="1" xfId="0" applyNumberFormat="1" applyFont="1" applyFill="1" applyBorder="1" applyAlignment="1">
      <alignment horizontal="center" vertical="center" wrapText="1"/>
    </xf>
    <xf numFmtId="3" fontId="3" fillId="3" borderId="86" xfId="0" applyNumberFormat="1" applyFont="1" applyFill="1" applyBorder="1" applyAlignment="1">
      <alignment horizontal="center" vertical="center" wrapText="1"/>
    </xf>
    <xf numFmtId="3" fontId="3" fillId="3" borderId="63" xfId="0" applyNumberFormat="1" applyFont="1" applyFill="1" applyBorder="1" applyAlignment="1">
      <alignment horizontal="center" vertical="center" wrapText="1"/>
    </xf>
    <xf numFmtId="3" fontId="3" fillId="3" borderId="99" xfId="0" applyNumberFormat="1" applyFont="1" applyFill="1" applyBorder="1" applyAlignment="1">
      <alignment horizontal="center" vertical="center" wrapText="1"/>
    </xf>
    <xf numFmtId="3" fontId="3" fillId="3" borderId="65"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wrapText="1"/>
    </xf>
    <xf numFmtId="3" fontId="20" fillId="3" borderId="5" xfId="0" applyNumberFormat="1" applyFont="1" applyFill="1" applyBorder="1" applyAlignment="1">
      <alignment horizontal="center" vertical="center" wrapText="1"/>
    </xf>
    <xf numFmtId="0" fontId="2" fillId="0" borderId="115" xfId="0" applyFont="1" applyBorder="1" applyAlignment="1">
      <alignment vertical="center" wrapText="1"/>
    </xf>
    <xf numFmtId="0" fontId="2" fillId="0" borderId="116" xfId="0" applyFont="1" applyBorder="1" applyAlignment="1">
      <alignment vertical="center" wrapText="1"/>
    </xf>
    <xf numFmtId="0" fontId="6" fillId="0" borderId="117" xfId="0" applyFont="1" applyFill="1" applyBorder="1" applyAlignment="1">
      <alignment vertical="center" wrapText="1"/>
    </xf>
    <xf numFmtId="0" fontId="2" fillId="0" borderId="117" xfId="0" applyFont="1" applyFill="1" applyBorder="1" applyAlignment="1">
      <alignment horizontal="center" vertical="center" wrapText="1"/>
    </xf>
    <xf numFmtId="0" fontId="2" fillId="0" borderId="118" xfId="0" applyFont="1" applyFill="1" applyBorder="1" applyAlignment="1">
      <alignment horizontal="center" vertical="center" wrapText="1"/>
    </xf>
    <xf numFmtId="3" fontId="2" fillId="0" borderId="119" xfId="0" applyNumberFormat="1" applyFont="1" applyFill="1" applyBorder="1" applyAlignment="1">
      <alignment horizontal="center" vertical="center" wrapText="1"/>
    </xf>
    <xf numFmtId="3" fontId="2" fillId="0" borderId="117" xfId="0" applyNumberFormat="1" applyFont="1" applyBorder="1" applyAlignment="1">
      <alignment horizontal="center" vertical="center" wrapText="1"/>
    </xf>
    <xf numFmtId="3" fontId="2" fillId="0" borderId="120" xfId="0" applyNumberFormat="1" applyFont="1" applyBorder="1" applyAlignment="1">
      <alignment horizontal="center" vertical="center" wrapText="1"/>
    </xf>
    <xf numFmtId="0" fontId="2" fillId="0" borderId="119" xfId="0" applyFont="1" applyBorder="1" applyAlignment="1">
      <alignment horizontal="center" vertical="center" wrapText="1"/>
    </xf>
    <xf numFmtId="0" fontId="2" fillId="0" borderId="117" xfId="0" applyFont="1" applyBorder="1" applyAlignment="1">
      <alignment horizontal="center" vertical="center" textRotation="90" wrapText="1"/>
    </xf>
    <xf numFmtId="0" fontId="2" fillId="0" borderId="117" xfId="0" applyFont="1" applyBorder="1" applyAlignment="1">
      <alignment horizontal="center" vertical="center" wrapText="1"/>
    </xf>
    <xf numFmtId="3" fontId="2" fillId="0" borderId="117" xfId="0" applyNumberFormat="1" applyFont="1" applyFill="1" applyBorder="1" applyAlignment="1">
      <alignment horizontal="center" vertical="center" wrapText="1"/>
    </xf>
    <xf numFmtId="0" fontId="2" fillId="0" borderId="117" xfId="0" applyFont="1" applyFill="1" applyBorder="1" applyAlignment="1">
      <alignment horizontal="center" vertical="center" textRotation="90" wrapText="1"/>
    </xf>
    <xf numFmtId="0" fontId="2" fillId="0" borderId="118" xfId="0" applyFont="1" applyFill="1" applyBorder="1" applyAlignment="1">
      <alignment horizontal="center" vertical="center" textRotation="90" wrapText="1"/>
    </xf>
    <xf numFmtId="3" fontId="2" fillId="9" borderId="117" xfId="0" applyNumberFormat="1" applyFont="1" applyFill="1" applyBorder="1" applyAlignment="1">
      <alignment horizontal="center" vertical="center" wrapText="1"/>
    </xf>
    <xf numFmtId="0" fontId="2" fillId="9" borderId="117" xfId="0" applyFont="1" applyFill="1" applyBorder="1" applyAlignment="1">
      <alignment horizontal="center" vertical="center" textRotation="90" wrapText="1"/>
    </xf>
    <xf numFmtId="3" fontId="3" fillId="3" borderId="121" xfId="0" applyNumberFormat="1" applyFont="1" applyFill="1" applyBorder="1" applyAlignment="1">
      <alignment horizontal="center" vertical="center" wrapText="1"/>
    </xf>
    <xf numFmtId="0" fontId="2" fillId="0" borderId="121" xfId="0" applyFont="1" applyFill="1" applyBorder="1" applyAlignment="1">
      <alignment vertical="center" wrapText="1"/>
    </xf>
    <xf numFmtId="0" fontId="2" fillId="0" borderId="117" xfId="0" applyFont="1" applyFill="1" applyBorder="1" applyAlignment="1">
      <alignment vertical="center" wrapText="1"/>
    </xf>
    <xf numFmtId="0" fontId="2" fillId="0" borderId="123" xfId="0" applyFont="1" applyBorder="1" applyAlignment="1">
      <alignment horizontal="center" vertical="center" textRotation="90" wrapText="1"/>
    </xf>
    <xf numFmtId="0" fontId="2" fillId="0" borderId="124" xfId="0" applyFont="1" applyBorder="1" applyAlignment="1">
      <alignment horizontal="center" vertical="center" textRotation="90" wrapText="1"/>
    </xf>
    <xf numFmtId="0" fontId="0" fillId="0" borderId="37" xfId="0" applyFont="1" applyFill="1" applyBorder="1" applyAlignment="1">
      <alignment horizontal="center" vertical="center" wrapText="1"/>
    </xf>
    <xf numFmtId="0" fontId="0" fillId="0" borderId="34" xfId="0" applyFont="1" applyFill="1" applyBorder="1" applyAlignment="1">
      <alignment horizontal="center" vertical="center" textRotation="90" wrapText="1"/>
    </xf>
    <xf numFmtId="165" fontId="0" fillId="3" borderId="5" xfId="0" applyNumberFormat="1" applyFont="1" applyFill="1" applyBorder="1" applyAlignment="1">
      <alignment horizontal="center" vertical="center" wrapText="1"/>
    </xf>
    <xf numFmtId="3" fontId="0" fillId="3" borderId="8"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3" fillId="0" borderId="6" xfId="0" applyNumberFormat="1" applyFont="1" applyBorder="1" applyAlignment="1">
      <alignment horizontal="center" vertical="center" wrapText="1"/>
    </xf>
    <xf numFmtId="0" fontId="3" fillId="0" borderId="39" xfId="0" applyFont="1" applyBorder="1" applyAlignment="1">
      <alignment vertical="center" wrapText="1"/>
    </xf>
    <xf numFmtId="0" fontId="3" fillId="0" borderId="31" xfId="0" applyFont="1" applyBorder="1" applyAlignment="1">
      <alignment horizontal="center" vertical="center" wrapText="1"/>
    </xf>
    <xf numFmtId="4" fontId="3" fillId="0" borderId="31" xfId="0" applyNumberFormat="1" applyFont="1" applyBorder="1" applyAlignment="1">
      <alignment vertical="center" wrapText="1"/>
    </xf>
    <xf numFmtId="2" fontId="3" fillId="0" borderId="31" xfId="0" applyNumberFormat="1" applyFont="1" applyBorder="1" applyAlignment="1">
      <alignment vertical="center" wrapText="1"/>
    </xf>
    <xf numFmtId="0" fontId="3" fillId="0" borderId="31" xfId="0" applyFont="1" applyBorder="1" applyAlignment="1">
      <alignment vertical="center" wrapText="1"/>
    </xf>
    <xf numFmtId="4" fontId="3" fillId="0" borderId="31" xfId="0" applyNumberFormat="1" applyFont="1" applyBorder="1" applyAlignment="1">
      <alignment horizontal="center" vertical="center" wrapText="1"/>
    </xf>
    <xf numFmtId="4" fontId="3" fillId="0" borderId="42" xfId="0" applyNumberFormat="1" applyFont="1" applyBorder="1" applyAlignment="1">
      <alignment horizontal="center" vertical="center" wrapText="1"/>
    </xf>
    <xf numFmtId="0" fontId="3" fillId="2" borderId="64" xfId="0" applyFont="1" applyFill="1" applyBorder="1" applyAlignment="1">
      <alignment vertical="center" wrapText="1"/>
    </xf>
    <xf numFmtId="0" fontId="3" fillId="2" borderId="65" xfId="0" applyFont="1" applyFill="1" applyBorder="1" applyAlignment="1">
      <alignment vertical="center" wrapText="1"/>
    </xf>
    <xf numFmtId="4" fontId="3" fillId="2" borderId="65" xfId="0" applyNumberFormat="1" applyFont="1" applyFill="1" applyBorder="1" applyAlignment="1">
      <alignment vertical="center" wrapText="1"/>
    </xf>
    <xf numFmtId="2" fontId="3" fillId="2" borderId="65" xfId="0" applyNumberFormat="1" applyFont="1" applyFill="1" applyBorder="1" applyAlignment="1">
      <alignment vertical="center" wrapText="1"/>
    </xf>
    <xf numFmtId="4" fontId="3" fillId="2" borderId="65" xfId="0" applyNumberFormat="1" applyFont="1" applyFill="1" applyBorder="1" applyAlignment="1">
      <alignment horizontal="center" vertical="center" wrapText="1"/>
    </xf>
    <xf numFmtId="4" fontId="3" fillId="2" borderId="66" xfId="0" applyNumberFormat="1" applyFont="1" applyFill="1" applyBorder="1" applyAlignment="1">
      <alignment horizontal="center" vertical="center" wrapText="1"/>
    </xf>
    <xf numFmtId="0" fontId="3" fillId="2" borderId="67" xfId="0" applyFont="1" applyFill="1" applyBorder="1" applyAlignment="1">
      <alignment horizontal="center" vertical="center"/>
    </xf>
    <xf numFmtId="0" fontId="3" fillId="2" borderId="66" xfId="0" applyFont="1" applyFill="1" applyBorder="1" applyAlignment="1">
      <alignment horizontal="center" vertical="center"/>
    </xf>
    <xf numFmtId="0" fontId="3" fillId="0" borderId="50"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4" borderId="64"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20" fillId="4" borderId="127" xfId="0" applyFont="1" applyFill="1" applyBorder="1" applyAlignment="1">
      <alignment horizontal="center" vertical="center" wrapText="1"/>
    </xf>
    <xf numFmtId="49" fontId="2" fillId="0" borderId="34" xfId="0" applyNumberFormat="1" applyFont="1" applyBorder="1" applyAlignment="1">
      <alignment horizontal="center" vertical="center" wrapText="1"/>
    </xf>
    <xf numFmtId="4" fontId="2" fillId="0" borderId="34" xfId="0" applyNumberFormat="1" applyFont="1" applyBorder="1" applyAlignment="1">
      <alignment horizontal="right" vertical="center" wrapText="1"/>
    </xf>
    <xf numFmtId="0" fontId="3" fillId="2" borderId="34" xfId="0" applyFont="1" applyFill="1" applyBorder="1" applyAlignment="1">
      <alignment horizontal="center" vertical="center" wrapText="1"/>
    </xf>
    <xf numFmtId="0" fontId="3" fillId="2" borderId="64" xfId="0" applyFont="1" applyFill="1" applyBorder="1" applyAlignment="1">
      <alignment horizontal="center" vertical="center" wrapText="1"/>
    </xf>
    <xf numFmtId="4" fontId="2" fillId="0" borderId="50" xfId="0" applyNumberFormat="1" applyFont="1" applyBorder="1" applyAlignment="1">
      <alignment horizontal="right" vertical="center" wrapText="1"/>
    </xf>
    <xf numFmtId="4" fontId="2" fillId="0" borderId="12" xfId="0" applyNumberFormat="1" applyFont="1" applyBorder="1" applyAlignment="1">
      <alignment horizontal="right" vertical="center" wrapText="1"/>
    </xf>
    <xf numFmtId="4" fontId="2" fillId="0" borderId="12" xfId="0" applyNumberFormat="1" applyFont="1" applyBorder="1" applyAlignment="1">
      <alignment horizontal="right" vertical="center"/>
    </xf>
    <xf numFmtId="4" fontId="2" fillId="0" borderId="12" xfId="0" applyNumberFormat="1" applyFont="1" applyFill="1" applyBorder="1" applyAlignment="1">
      <alignment horizontal="right" vertical="center"/>
    </xf>
    <xf numFmtId="4" fontId="2" fillId="0" borderId="56" xfId="0" applyNumberFormat="1" applyFont="1" applyBorder="1" applyAlignment="1">
      <alignment horizontal="right"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4"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Border="1" applyAlignment="1">
      <alignment horizontal="center" vertical="center"/>
    </xf>
    <xf numFmtId="49" fontId="2" fillId="0" borderId="9" xfId="0" applyNumberFormat="1" applyFont="1" applyBorder="1" applyAlignment="1">
      <alignment horizontal="center" vertical="center"/>
    </xf>
    <xf numFmtId="4" fontId="24" fillId="0" borderId="34" xfId="0" applyNumberFormat="1" applyFont="1" applyBorder="1" applyAlignment="1">
      <alignment horizontal="right" vertical="center" wrapText="1"/>
    </xf>
    <xf numFmtId="10" fontId="24" fillId="0" borderId="34" xfId="0" applyNumberFormat="1" applyFont="1" applyFill="1" applyBorder="1" applyAlignment="1">
      <alignment horizontal="center" vertical="center" wrapText="1"/>
    </xf>
    <xf numFmtId="4" fontId="24" fillId="0" borderId="34" xfId="0" applyNumberFormat="1" applyFont="1" applyBorder="1" applyAlignment="1">
      <alignment vertical="center" wrapText="1"/>
    </xf>
    <xf numFmtId="10" fontId="24" fillId="0" borderId="37" xfId="0" applyNumberFormat="1" applyFont="1" applyFill="1" applyBorder="1" applyAlignment="1">
      <alignment horizontal="center" vertical="center" wrapText="1"/>
    </xf>
    <xf numFmtId="4" fontId="2" fillId="0" borderId="30" xfId="0" applyNumberFormat="1" applyFont="1" applyFill="1" applyBorder="1" applyAlignment="1">
      <alignment horizontal="right" vertical="center" wrapText="1"/>
    </xf>
    <xf numFmtId="0" fontId="3" fillId="0" borderId="30" xfId="0" applyFont="1" applyFill="1" applyBorder="1" applyAlignment="1">
      <alignment horizontal="center" vertical="center" wrapText="1"/>
    </xf>
    <xf numFmtId="0" fontId="3" fillId="0" borderId="46" xfId="0" applyFont="1" applyFill="1" applyBorder="1" applyAlignment="1">
      <alignment horizontal="center" vertical="center" wrapText="1"/>
    </xf>
    <xf numFmtId="4" fontId="2" fillId="0" borderId="26" xfId="0" applyNumberFormat="1" applyFont="1" applyBorder="1" applyAlignment="1">
      <alignment vertical="center" wrapText="1"/>
    </xf>
    <xf numFmtId="0" fontId="2" fillId="0" borderId="27" xfId="0" applyFont="1" applyBorder="1" applyAlignment="1">
      <alignment vertical="center" wrapText="1"/>
    </xf>
    <xf numFmtId="4" fontId="2" fillId="0" borderId="27" xfId="0" applyNumberFormat="1" applyFont="1" applyBorder="1" applyAlignment="1">
      <alignment vertical="center" wrapText="1"/>
    </xf>
    <xf numFmtId="0" fontId="2" fillId="0" borderId="28" xfId="0" applyFont="1" applyBorder="1" applyAlignment="1">
      <alignment vertical="center" wrapText="1"/>
    </xf>
    <xf numFmtId="0" fontId="20" fillId="3" borderId="5"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1" fillId="3" borderId="34" xfId="0" applyFont="1" applyFill="1" applyBorder="1" applyAlignment="1">
      <alignment horizontal="center" vertical="center" wrapText="1"/>
    </xf>
    <xf numFmtId="3" fontId="1" fillId="3" borderId="5"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4" fontId="1" fillId="3" borderId="5" xfId="0" applyNumberFormat="1" applyFont="1" applyFill="1" applyBorder="1" applyAlignment="1">
      <alignment horizontal="center" vertical="center" wrapText="1"/>
    </xf>
    <xf numFmtId="4" fontId="1" fillId="3" borderId="8" xfId="0" applyNumberFormat="1" applyFont="1" applyFill="1" applyBorder="1" applyAlignment="1">
      <alignment horizontal="center" vertical="center" wrapText="1"/>
    </xf>
    <xf numFmtId="0" fontId="1" fillId="4" borderId="78" xfId="0" applyFont="1" applyFill="1" applyBorder="1" applyAlignment="1">
      <alignment vertical="center"/>
    </xf>
    <xf numFmtId="0" fontId="1" fillId="4" borderId="14" xfId="0" applyFont="1" applyFill="1" applyBorder="1" applyAlignment="1">
      <alignment vertical="center" wrapText="1"/>
    </xf>
    <xf numFmtId="0" fontId="0" fillId="0" borderId="76" xfId="0" applyFont="1" applyFill="1" applyBorder="1" applyAlignment="1">
      <alignment horizontal="left" vertical="center" wrapText="1"/>
    </xf>
    <xf numFmtId="0" fontId="60" fillId="0" borderId="76" xfId="0" applyFont="1" applyFill="1" applyBorder="1" applyAlignment="1">
      <alignment horizontal="justify" vertical="center" wrapText="1"/>
    </xf>
    <xf numFmtId="0" fontId="75" fillId="0" borderId="76" xfId="0" applyFont="1" applyFill="1" applyBorder="1" applyAlignment="1">
      <alignment vertical="center" wrapText="1"/>
    </xf>
    <xf numFmtId="0" fontId="76" fillId="0" borderId="76" xfId="0" applyFont="1" applyFill="1" applyBorder="1" applyAlignment="1">
      <alignment horizontal="left" vertical="center" wrapText="1"/>
    </xf>
    <xf numFmtId="0" fontId="0" fillId="0" borderId="76" xfId="0" applyFont="1" applyFill="1" applyBorder="1" applyAlignment="1">
      <alignment vertical="center" wrapText="1"/>
    </xf>
    <xf numFmtId="0" fontId="0" fillId="0" borderId="76" xfId="0" applyFont="1" applyFill="1" applyBorder="1" applyAlignment="1">
      <alignment horizontal="left" vertical="center"/>
    </xf>
    <xf numFmtId="0" fontId="77" fillId="0" borderId="76" xfId="0" applyFont="1" applyFill="1" applyBorder="1" applyAlignment="1">
      <alignment horizontal="justify" vertical="center" wrapText="1"/>
    </xf>
    <xf numFmtId="0" fontId="76" fillId="0" borderId="76" xfId="0" applyFont="1" applyFill="1" applyBorder="1" applyAlignment="1">
      <alignment horizontal="justify" vertical="center"/>
    </xf>
    <xf numFmtId="0" fontId="76" fillId="0" borderId="76" xfId="0" applyFont="1" applyFill="1" applyBorder="1" applyAlignment="1">
      <alignment horizontal="justify" vertical="center" wrapText="1"/>
    </xf>
    <xf numFmtId="3" fontId="0" fillId="0" borderId="37" xfId="0" applyNumberFormat="1" applyFont="1" applyFill="1" applyBorder="1" applyAlignment="1">
      <alignment horizontal="left" vertical="center" wrapText="1"/>
    </xf>
    <xf numFmtId="3" fontId="0" fillId="0" borderId="9" xfId="0" applyNumberFormat="1" applyFont="1" applyFill="1" applyBorder="1" applyAlignment="1">
      <alignment horizontal="left" vertical="center" wrapText="1"/>
    </xf>
    <xf numFmtId="9" fontId="3" fillId="3" borderId="8" xfId="0" applyNumberFormat="1"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0" borderId="2" xfId="0" applyFont="1" applyFill="1" applyBorder="1" applyAlignment="1">
      <alignment vertical="center" textRotation="90" wrapText="1"/>
    </xf>
    <xf numFmtId="0" fontId="2" fillId="0" borderId="8" xfId="0" applyFont="1" applyFill="1" applyBorder="1" applyAlignment="1">
      <alignment vertical="center" textRotation="90"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0" fontId="2" fillId="0" borderId="8" xfId="0" applyFont="1" applyBorder="1" applyAlignment="1">
      <alignment vertical="center" wrapText="1"/>
    </xf>
    <xf numFmtId="0" fontId="2" fillId="0" borderId="2" xfId="0" applyFont="1" applyFill="1" applyBorder="1" applyAlignment="1">
      <alignment vertical="center" textRotation="90" wrapText="1"/>
    </xf>
    <xf numFmtId="0" fontId="2" fillId="0" borderId="8" xfId="0" applyFont="1" applyFill="1" applyBorder="1" applyAlignment="1">
      <alignment vertical="center" textRotation="90" wrapTex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3" fontId="3" fillId="3" borderId="65" xfId="0" applyNumberFormat="1" applyFont="1" applyFill="1" applyBorder="1" applyAlignment="1">
      <alignment horizontal="center" vertical="center" textRotation="90" wrapText="1"/>
    </xf>
    <xf numFmtId="0" fontId="3" fillId="3" borderId="85" xfId="0" applyFont="1" applyFill="1" applyBorder="1" applyAlignment="1">
      <alignment horizontal="center" vertical="center" textRotation="90" wrapText="1"/>
    </xf>
    <xf numFmtId="0" fontId="3" fillId="3" borderId="88" xfId="0" applyFont="1" applyFill="1" applyBorder="1" applyAlignment="1">
      <alignment horizontal="center" vertical="center" textRotation="90" wrapText="1"/>
    </xf>
    <xf numFmtId="0" fontId="3" fillId="3" borderId="101" xfId="0" applyFont="1" applyFill="1" applyBorder="1" applyAlignment="1">
      <alignment horizontal="center" vertical="center" textRotation="90" wrapText="1"/>
    </xf>
    <xf numFmtId="0" fontId="3" fillId="3" borderId="31" xfId="0" applyFont="1" applyFill="1" applyBorder="1" applyAlignment="1">
      <alignment horizontal="center" vertical="center" textRotation="90" wrapText="1"/>
    </xf>
    <xf numFmtId="0" fontId="3" fillId="3" borderId="103" xfId="0" applyFont="1" applyFill="1" applyBorder="1" applyAlignment="1">
      <alignment horizontal="center" vertical="center" textRotation="90" wrapText="1"/>
    </xf>
    <xf numFmtId="0" fontId="3" fillId="3" borderId="122" xfId="0" applyFont="1" applyFill="1" applyBorder="1" applyAlignment="1">
      <alignment horizontal="center" vertical="center" textRotation="90" wrapText="1"/>
    </xf>
    <xf numFmtId="3" fontId="2" fillId="9" borderId="128" xfId="0" applyNumberFormat="1" applyFont="1" applyFill="1" applyBorder="1" applyAlignment="1">
      <alignment horizontal="center" vertical="center" wrapText="1"/>
    </xf>
    <xf numFmtId="0" fontId="2" fillId="9" borderId="128" xfId="0" applyFont="1" applyFill="1" applyBorder="1" applyAlignment="1">
      <alignment horizontal="center" vertical="center" textRotation="90" wrapText="1"/>
    </xf>
    <xf numFmtId="0" fontId="3" fillId="7" borderId="2" xfId="0" applyFont="1" applyFill="1" applyBorder="1" applyAlignment="1">
      <alignment horizontal="center" vertical="center" textRotation="90" wrapText="1"/>
    </xf>
    <xf numFmtId="0" fontId="3" fillId="7" borderId="5" xfId="0" applyFont="1" applyFill="1" applyBorder="1" applyAlignment="1">
      <alignment horizontal="center" vertical="center" textRotation="90" wrapText="1"/>
    </xf>
    <xf numFmtId="0" fontId="3" fillId="7" borderId="31" xfId="0" applyFont="1" applyFill="1" applyBorder="1" applyAlignment="1">
      <alignment horizontal="center" vertical="center" textRotation="90" wrapText="1"/>
    </xf>
    <xf numFmtId="3" fontId="2" fillId="0" borderId="2" xfId="0" applyNumberFormat="1" applyFont="1" applyBorder="1" applyAlignment="1">
      <alignment horizontal="center" vertical="center" textRotation="90" wrapText="1"/>
    </xf>
    <xf numFmtId="3" fontId="2" fillId="0" borderId="5" xfId="0" applyNumberFormat="1" applyFont="1" applyBorder="1" applyAlignment="1">
      <alignment horizontal="center" vertical="center" textRotation="90" wrapText="1"/>
    </xf>
    <xf numFmtId="3" fontId="82" fillId="0" borderId="37" xfId="0" applyNumberFormat="1" applyFont="1" applyFill="1" applyBorder="1" applyAlignment="1">
      <alignment horizontal="left" vertical="center" wrapText="1"/>
    </xf>
    <xf numFmtId="0" fontId="3" fillId="3" borderId="5" xfId="0" applyFont="1" applyFill="1" applyBorder="1" applyAlignment="1">
      <alignment horizontal="center" vertical="center" wrapText="1"/>
    </xf>
    <xf numFmtId="0" fontId="1" fillId="0" borderId="0" xfId="0" applyFont="1" applyAlignment="1">
      <alignment horizontal="center"/>
    </xf>
    <xf numFmtId="0" fontId="2" fillId="6" borderId="5" xfId="0" applyFont="1" applyFill="1" applyBorder="1" applyAlignment="1">
      <alignment horizontal="center" vertical="center" wrapText="1"/>
    </xf>
    <xf numFmtId="3" fontId="2" fillId="0" borderId="34"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textRotation="90" wrapText="1"/>
    </xf>
    <xf numFmtId="0" fontId="2" fillId="0" borderId="31" xfId="0" applyFont="1" applyBorder="1" applyAlignment="1">
      <alignment horizontal="center" vertical="center" wrapText="1"/>
    </xf>
    <xf numFmtId="3" fontId="24" fillId="0" borderId="34"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0" fontId="2" fillId="0" borderId="27" xfId="0" applyFont="1" applyFill="1" applyBorder="1" applyAlignment="1">
      <alignment horizontal="center" vertical="center" textRotation="90" wrapText="1"/>
    </xf>
    <xf numFmtId="3" fontId="2" fillId="0" borderId="27"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1" xfId="0" applyFont="1" applyFill="1" applyBorder="1" applyAlignment="1">
      <alignment horizontal="center" vertical="center" wrapText="1"/>
    </xf>
    <xf numFmtId="3" fontId="2" fillId="0" borderId="31"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3" fillId="3" borderId="8"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9" xfId="0" applyFont="1" applyBorder="1" applyAlignment="1">
      <alignment horizontal="center" vertical="center" wrapText="1"/>
    </xf>
    <xf numFmtId="0" fontId="25" fillId="0" borderId="0" xfId="0" applyFont="1" applyAlignment="1">
      <alignment horizontal="left"/>
    </xf>
    <xf numFmtId="0" fontId="2" fillId="0" borderId="0" xfId="0" applyFont="1" applyAlignment="1">
      <alignment vertical="center"/>
    </xf>
    <xf numFmtId="0" fontId="24" fillId="0" borderId="129" xfId="0" applyFont="1" applyFill="1" applyBorder="1" applyAlignment="1">
      <alignment vertical="center" textRotation="90" wrapText="1"/>
    </xf>
    <xf numFmtId="0" fontId="24" fillId="0" borderId="130" xfId="0" applyFont="1" applyFill="1" applyBorder="1" applyAlignment="1">
      <alignment vertical="center" textRotation="90" wrapText="1"/>
    </xf>
    <xf numFmtId="0" fontId="24" fillId="0" borderId="131" xfId="0" applyFont="1" applyBorder="1" applyAlignment="1">
      <alignment vertical="center" wrapText="1"/>
    </xf>
    <xf numFmtId="3" fontId="20" fillId="3" borderId="114" xfId="0" applyNumberFormat="1" applyFont="1" applyFill="1" applyBorder="1" applyAlignment="1">
      <alignment horizontal="center" vertical="center" wrapText="1"/>
    </xf>
    <xf numFmtId="0" fontId="24" fillId="0" borderId="132" xfId="0" applyFont="1" applyFill="1" applyBorder="1" applyAlignment="1">
      <alignment vertical="center" textRotation="90" wrapText="1"/>
    </xf>
    <xf numFmtId="0" fontId="24" fillId="0" borderId="133" xfId="0" applyFont="1" applyFill="1" applyBorder="1" applyAlignment="1">
      <alignment vertical="center" textRotation="90" wrapText="1"/>
    </xf>
    <xf numFmtId="0" fontId="24" fillId="0" borderId="134" xfId="0" applyFont="1" applyBorder="1" applyAlignment="1">
      <alignment vertical="center" wrapText="1"/>
    </xf>
    <xf numFmtId="0" fontId="24" fillId="0" borderId="135" xfId="0" applyFont="1" applyBorder="1" applyAlignment="1">
      <alignment vertical="center" wrapText="1"/>
    </xf>
    <xf numFmtId="0" fontId="24" fillId="0" borderId="85" xfId="0" applyFont="1" applyFill="1" applyBorder="1" applyAlignment="1">
      <alignment vertical="center" textRotation="90" wrapText="1"/>
    </xf>
    <xf numFmtId="3" fontId="20" fillId="3" borderId="136" xfId="0" applyNumberFormat="1" applyFont="1" applyFill="1" applyBorder="1" applyAlignment="1">
      <alignment horizontal="center" vertical="center" wrapText="1"/>
    </xf>
    <xf numFmtId="0" fontId="20" fillId="3" borderId="9" xfId="0" applyFont="1" applyFill="1" applyBorder="1" applyAlignment="1">
      <alignment horizontal="center" vertical="center" wrapText="1"/>
    </xf>
    <xf numFmtId="0" fontId="2" fillId="9" borderId="2" xfId="0" applyFont="1" applyFill="1" applyBorder="1" applyAlignment="1">
      <alignment horizontal="center" vertical="center" wrapText="1"/>
    </xf>
    <xf numFmtId="9" fontId="24" fillId="9" borderId="34" xfId="1" applyNumberFormat="1" applyFont="1" applyFill="1" applyBorder="1" applyAlignment="1">
      <alignment horizontal="center" vertical="center" wrapText="1"/>
    </xf>
    <xf numFmtId="9" fontId="24" fillId="9" borderId="34" xfId="1" applyFont="1" applyFill="1" applyBorder="1" applyAlignment="1">
      <alignment horizontal="center" vertical="center" wrapText="1"/>
    </xf>
    <xf numFmtId="9" fontId="24" fillId="9" borderId="5" xfId="1" applyFont="1" applyFill="1" applyBorder="1" applyAlignment="1">
      <alignment horizontal="center" vertical="center" wrapText="1"/>
    </xf>
    <xf numFmtId="9" fontId="24" fillId="9" borderId="8" xfId="0" applyNumberFormat="1" applyFont="1" applyFill="1" applyBorder="1" applyAlignment="1">
      <alignment horizontal="center" vertical="center" wrapText="1"/>
    </xf>
    <xf numFmtId="9" fontId="24" fillId="9" borderId="8" xfId="1" applyFont="1" applyFill="1" applyBorder="1" applyAlignment="1">
      <alignment horizontal="center" vertical="center" wrapText="1"/>
    </xf>
    <xf numFmtId="9" fontId="24" fillId="9" borderId="31" xfId="1" applyFont="1" applyFill="1" applyBorder="1" applyAlignment="1">
      <alignment horizontal="center" vertical="center" wrapText="1"/>
    </xf>
    <xf numFmtId="9" fontId="2" fillId="9" borderId="5" xfId="1" applyFont="1" applyFill="1" applyBorder="1" applyAlignment="1">
      <alignment horizontal="center" vertical="center" wrapText="1"/>
    </xf>
    <xf numFmtId="9" fontId="2" fillId="9" borderId="27" xfId="1" applyFont="1" applyFill="1" applyBorder="1" applyAlignment="1">
      <alignment horizontal="center" vertical="center" wrapText="1"/>
    </xf>
    <xf numFmtId="0" fontId="20" fillId="3" borderId="34" xfId="0" applyFont="1" applyFill="1" applyBorder="1" applyAlignment="1">
      <alignment horizontal="center" vertical="center" wrapText="1"/>
    </xf>
    <xf numFmtId="0" fontId="24" fillId="9" borderId="5" xfId="0" applyFont="1" applyFill="1" applyBorder="1" applyAlignment="1">
      <alignment horizontal="center" vertical="center" wrapText="1"/>
    </xf>
    <xf numFmtId="9" fontId="24" fillId="9" borderId="34" xfId="0" applyNumberFormat="1" applyFont="1" applyFill="1" applyBorder="1" applyAlignment="1">
      <alignment horizontal="center" vertical="center" wrapText="1"/>
    </xf>
    <xf numFmtId="0" fontId="2" fillId="0" borderId="8" xfId="0" applyFont="1" applyBorder="1" applyAlignment="1">
      <alignment horizontal="center" vertical="center" textRotation="90" wrapText="1"/>
    </xf>
    <xf numFmtId="0" fontId="2" fillId="0" borderId="137" xfId="0" applyFont="1" applyBorder="1" applyAlignment="1">
      <alignment vertical="center" wrapText="1"/>
    </xf>
    <xf numFmtId="0" fontId="6" fillId="0" borderId="128" xfId="0" applyFont="1" applyFill="1" applyBorder="1" applyAlignment="1">
      <alignment vertical="center" wrapText="1"/>
    </xf>
    <xf numFmtId="0" fontId="2" fillId="0" borderId="128" xfId="0" applyFont="1" applyFill="1" applyBorder="1" applyAlignment="1">
      <alignment horizontal="center" vertical="center" wrapText="1"/>
    </xf>
    <xf numFmtId="0" fontId="2" fillId="0" borderId="138" xfId="0" applyFont="1" applyFill="1" applyBorder="1" applyAlignment="1">
      <alignment horizontal="center" vertical="center" wrapText="1"/>
    </xf>
    <xf numFmtId="3" fontId="2" fillId="0" borderId="139" xfId="0" applyNumberFormat="1" applyFont="1" applyFill="1" applyBorder="1" applyAlignment="1">
      <alignment horizontal="center" vertical="center" wrapText="1"/>
    </xf>
    <xf numFmtId="3" fontId="2" fillId="0" borderId="128" xfId="0" applyNumberFormat="1" applyFont="1" applyBorder="1" applyAlignment="1">
      <alignment horizontal="center" vertical="center" wrapText="1"/>
    </xf>
    <xf numFmtId="3" fontId="2" fillId="0" borderId="140" xfId="0" applyNumberFormat="1" applyFont="1" applyBorder="1" applyAlignment="1">
      <alignment horizontal="center" vertical="center" wrapText="1"/>
    </xf>
    <xf numFmtId="0" fontId="2" fillId="0" borderId="139" xfId="0" applyFont="1" applyBorder="1" applyAlignment="1">
      <alignment horizontal="center" vertical="center" wrapText="1"/>
    </xf>
    <xf numFmtId="0" fontId="2" fillId="0" borderId="128" xfId="0" applyFont="1" applyBorder="1" applyAlignment="1">
      <alignment horizontal="center" vertical="center" textRotation="90" wrapText="1"/>
    </xf>
    <xf numFmtId="0" fontId="2" fillId="0" borderId="128" xfId="0" applyFont="1" applyBorder="1" applyAlignment="1">
      <alignment horizontal="center" vertical="center" wrapText="1"/>
    </xf>
    <xf numFmtId="3" fontId="2" fillId="0" borderId="128" xfId="0" applyNumberFormat="1" applyFont="1" applyFill="1" applyBorder="1" applyAlignment="1">
      <alignment horizontal="center" vertical="center" wrapText="1"/>
    </xf>
    <xf numFmtId="0" fontId="2" fillId="0" borderId="128" xfId="0" applyFont="1" applyFill="1" applyBorder="1" applyAlignment="1">
      <alignment horizontal="center" vertical="center" textRotation="90" wrapText="1"/>
    </xf>
    <xf numFmtId="0" fontId="2" fillId="0" borderId="138" xfId="0" applyFont="1" applyFill="1" applyBorder="1" applyAlignment="1">
      <alignment horizontal="center" vertical="center" textRotation="90" wrapText="1"/>
    </xf>
    <xf numFmtId="3" fontId="3" fillId="3" borderId="141" xfId="0" applyNumberFormat="1" applyFont="1" applyFill="1" applyBorder="1" applyAlignment="1">
      <alignment horizontal="center" vertical="center" wrapText="1"/>
    </xf>
    <xf numFmtId="0" fontId="3" fillId="3" borderId="30" xfId="0" applyFont="1" applyFill="1" applyBorder="1" applyAlignment="1">
      <alignment horizontal="center" vertical="center" textRotation="90" wrapText="1"/>
    </xf>
    <xf numFmtId="0" fontId="3" fillId="3" borderId="142" xfId="0" applyFont="1" applyFill="1" applyBorder="1" applyAlignment="1">
      <alignment horizontal="center" vertical="center" textRotation="90" wrapText="1"/>
    </xf>
    <xf numFmtId="0" fontId="2" fillId="0" borderId="141" xfId="0" applyFont="1" applyFill="1" applyBorder="1" applyAlignment="1">
      <alignment vertical="center" wrapText="1"/>
    </xf>
    <xf numFmtId="0" fontId="2" fillId="0" borderId="128" xfId="0" applyFont="1" applyFill="1" applyBorder="1" applyAlignment="1">
      <alignment vertical="center" wrapText="1"/>
    </xf>
    <xf numFmtId="0" fontId="2" fillId="0" borderId="143" xfId="0" applyFont="1" applyBorder="1" applyAlignment="1">
      <alignment horizontal="center" vertical="center" textRotation="90" wrapText="1"/>
    </xf>
    <xf numFmtId="0" fontId="2" fillId="0" borderId="37" xfId="0" applyFont="1" applyBorder="1" applyAlignment="1">
      <alignment horizontal="center" vertical="center" textRotation="90" wrapText="1"/>
    </xf>
    <xf numFmtId="9" fontId="2" fillId="0" borderId="29" xfId="1" applyFont="1" applyBorder="1" applyAlignment="1">
      <alignment horizontal="center" vertical="center" wrapText="1"/>
    </xf>
    <xf numFmtId="0" fontId="2" fillId="0" borderId="30" xfId="0" applyFont="1" applyBorder="1" applyAlignment="1">
      <alignment horizontal="center" vertical="center" textRotation="90" wrapText="1"/>
    </xf>
    <xf numFmtId="0" fontId="2" fillId="0" borderId="46" xfId="0" applyFont="1" applyBorder="1" applyAlignment="1">
      <alignment horizontal="center" vertical="center" textRotation="90" wrapText="1"/>
    </xf>
    <xf numFmtId="3" fontId="3" fillId="3"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4" fillId="0" borderId="8" xfId="0" applyFont="1" applyBorder="1" applyAlignment="1">
      <alignment horizontal="center" vertical="center" wrapText="1"/>
    </xf>
    <xf numFmtId="0" fontId="2" fillId="0" borderId="27" xfId="0" applyFont="1" applyFill="1" applyBorder="1" applyAlignment="1">
      <alignment horizontal="center" vertical="center" textRotation="90"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7" xfId="0" applyFont="1" applyBorder="1" applyAlignment="1">
      <alignment horizontal="center" vertical="center" wrapText="1"/>
    </xf>
    <xf numFmtId="3" fontId="20" fillId="3" borderId="3" xfId="0" applyNumberFormat="1" applyFont="1" applyFill="1" applyBorder="1" applyAlignment="1">
      <alignment horizontal="center" vertical="center" wrapText="1"/>
    </xf>
    <xf numFmtId="3" fontId="2" fillId="0" borderId="34" xfId="0" applyNumberFormat="1" applyFont="1" applyBorder="1" applyAlignment="1">
      <alignment horizontal="center" vertical="center" textRotation="90" wrapText="1"/>
    </xf>
    <xf numFmtId="0" fontId="3" fillId="3" borderId="34" xfId="0" applyFont="1" applyFill="1" applyBorder="1" applyAlignment="1">
      <alignment horizontal="center" vertical="center" textRotation="90" wrapText="1"/>
    </xf>
    <xf numFmtId="3" fontId="2" fillId="0" borderId="34" xfId="0" applyNumberFormat="1"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0" fontId="2" fillId="0" borderId="42" xfId="0" applyFont="1" applyFill="1" applyBorder="1" applyAlignment="1">
      <alignment horizontal="center" vertical="center" textRotation="90" wrapText="1"/>
    </xf>
    <xf numFmtId="0" fontId="2" fillId="0" borderId="28" xfId="0" applyFont="1" applyFill="1" applyBorder="1" applyAlignment="1">
      <alignment horizontal="center" vertical="center" textRotation="90" wrapText="1"/>
    </xf>
    <xf numFmtId="3" fontId="2" fillId="0" borderId="27" xfId="0" applyNumberFormat="1" applyFont="1" applyFill="1" applyBorder="1" applyAlignment="1">
      <alignment horizontal="center" vertical="center" textRotation="90" wrapText="1"/>
    </xf>
    <xf numFmtId="0" fontId="3" fillId="3" borderId="27" xfId="0" applyFont="1" applyFill="1" applyBorder="1" applyAlignment="1">
      <alignment horizontal="center" vertical="center" textRotation="90" wrapText="1"/>
    </xf>
    <xf numFmtId="3" fontId="2" fillId="0" borderId="27" xfId="0" applyNumberFormat="1" applyFont="1" applyBorder="1" applyAlignment="1">
      <alignment horizontal="center" vertical="center" textRotation="90" wrapText="1"/>
    </xf>
    <xf numFmtId="0" fontId="20" fillId="3" borderId="34" xfId="0" applyFont="1" applyFill="1" applyBorder="1" applyAlignment="1">
      <alignment horizontal="center" vertical="center" textRotation="90" wrapText="1"/>
    </xf>
    <xf numFmtId="0" fontId="20" fillId="3" borderId="5" xfId="0" applyFont="1" applyFill="1" applyBorder="1" applyAlignment="1">
      <alignment horizontal="center" vertical="center" textRotation="90" wrapText="1"/>
    </xf>
    <xf numFmtId="0" fontId="20" fillId="3" borderId="8" xfId="0" applyFont="1" applyFill="1" applyBorder="1" applyAlignment="1">
      <alignment horizontal="center" vertical="center" textRotation="90" wrapText="1"/>
    </xf>
    <xf numFmtId="0" fontId="24" fillId="0" borderId="6" xfId="0" applyFont="1" applyBorder="1" applyAlignment="1">
      <alignment horizontal="center" vertical="center" textRotation="90" wrapText="1"/>
    </xf>
    <xf numFmtId="0" fontId="24" fillId="0" borderId="9" xfId="0" applyFont="1" applyBorder="1" applyAlignment="1">
      <alignment horizontal="center" vertical="center" textRotation="90" wrapText="1"/>
    </xf>
    <xf numFmtId="0" fontId="24" fillId="0" borderId="2" xfId="0" applyFont="1" applyFill="1" applyBorder="1" applyAlignment="1">
      <alignment horizontal="center" vertical="center" textRotation="90" wrapText="1"/>
    </xf>
    <xf numFmtId="0" fontId="2" fillId="0" borderId="2" xfId="0" applyFont="1" applyFill="1" applyBorder="1" applyAlignment="1">
      <alignment horizontal="center" vertical="center" wrapText="1"/>
    </xf>
    <xf numFmtId="0" fontId="2" fillId="0" borderId="34" xfId="0"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0" fontId="10" fillId="3" borderId="62" xfId="0" applyFont="1" applyFill="1" applyBorder="1" applyAlignment="1">
      <alignment vertical="center" wrapText="1"/>
    </xf>
    <xf numFmtId="0" fontId="15" fillId="0" borderId="9" xfId="0" applyFont="1" applyFill="1" applyBorder="1" applyAlignment="1">
      <alignment vertical="center" wrapText="1"/>
    </xf>
    <xf numFmtId="0" fontId="33" fillId="0" borderId="0" xfId="0" applyFont="1" applyBorder="1" applyAlignment="1">
      <alignment horizontal="left" vertical="center"/>
    </xf>
    <xf numFmtId="0" fontId="35" fillId="4" borderId="1" xfId="0" applyFont="1" applyFill="1" applyBorder="1" applyAlignment="1">
      <alignment vertical="center" wrapText="1"/>
    </xf>
    <xf numFmtId="0" fontId="35" fillId="4" borderId="2" xfId="0" applyFont="1" applyFill="1" applyBorder="1" applyAlignment="1">
      <alignment vertical="center" wrapText="1"/>
    </xf>
    <xf numFmtId="0" fontId="35" fillId="4" borderId="32"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39"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3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5" fillId="4" borderId="1" xfId="0" applyFont="1" applyFill="1" applyBorder="1" applyAlignment="1">
      <alignment vertical="top" wrapText="1"/>
    </xf>
    <xf numFmtId="0" fontId="35" fillId="4" borderId="2" xfId="0" applyFont="1" applyFill="1" applyBorder="1" applyAlignment="1">
      <alignment vertical="top" wrapText="1"/>
    </xf>
    <xf numFmtId="0" fontId="35" fillId="4" borderId="32" xfId="0" applyFont="1" applyFill="1" applyBorder="1" applyAlignment="1">
      <alignment vertical="top" wrapText="1"/>
    </xf>
    <xf numFmtId="0" fontId="60" fillId="0" borderId="0" xfId="0" applyFont="1" applyBorder="1" applyAlignment="1">
      <alignment horizontal="left" vertical="center" wrapText="1"/>
    </xf>
    <xf numFmtId="0" fontId="60" fillId="0" borderId="0" xfId="0" applyFont="1" applyAlignment="1">
      <alignment horizontal="left" vertical="center" wrapText="1"/>
    </xf>
    <xf numFmtId="0" fontId="0" fillId="0" borderId="0" xfId="0" applyFont="1" applyAlignment="1">
      <alignment horizontal="left" vertical="center" wrapText="1"/>
    </xf>
    <xf numFmtId="0" fontId="3" fillId="4" borderId="32"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25" fillId="0" borderId="0" xfId="0" applyFont="1" applyAlignment="1">
      <alignment horizontal="left" vertical="center" wrapText="1"/>
    </xf>
    <xf numFmtId="0" fontId="3" fillId="4" borderId="39"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5" fillId="0" borderId="69" xfId="0" applyFont="1" applyBorder="1" applyAlignment="1">
      <alignment horizontal="left" vertical="center" wrapText="1"/>
    </xf>
    <xf numFmtId="0" fontId="25" fillId="0" borderId="30" xfId="0" applyFont="1" applyBorder="1" applyAlignment="1">
      <alignment horizontal="left" vertical="center" wrapText="1"/>
    </xf>
    <xf numFmtId="0" fontId="25" fillId="0" borderId="38" xfId="0" applyFont="1" applyBorder="1" applyAlignment="1">
      <alignment horizontal="left" vertical="center" wrapText="1"/>
    </xf>
    <xf numFmtId="0" fontId="1" fillId="0" borderId="0" xfId="0" applyFont="1" applyAlignment="1">
      <alignment horizontal="center"/>
    </xf>
    <xf numFmtId="0" fontId="16" fillId="0" borderId="0" xfId="0" applyFont="1" applyAlignment="1">
      <alignment horizontal="left" vertical="center" wrapText="1"/>
    </xf>
    <xf numFmtId="0" fontId="3" fillId="4" borderId="2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22" fillId="0" borderId="0" xfId="0" applyFont="1" applyAlignment="1">
      <alignment horizontal="left" vertical="center"/>
    </xf>
    <xf numFmtId="0" fontId="27" fillId="0" borderId="47" xfId="0" applyFont="1" applyBorder="1" applyAlignment="1">
      <alignment horizontal="left" vertical="center" wrapText="1"/>
    </xf>
    <xf numFmtId="0" fontId="2" fillId="6" borderId="13"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0" borderId="0" xfId="0" applyFont="1" applyAlignment="1">
      <alignment horizontal="center"/>
    </xf>
    <xf numFmtId="0" fontId="22" fillId="0" borderId="0" xfId="0" applyFont="1" applyAlignment="1">
      <alignment horizontal="left" vertical="center" wrapText="1"/>
    </xf>
    <xf numFmtId="0" fontId="2" fillId="0" borderId="0" xfId="0" applyFont="1" applyAlignment="1">
      <alignment horizontal="center" vertical="center"/>
    </xf>
    <xf numFmtId="0" fontId="25" fillId="0" borderId="15" xfId="0" applyFont="1" applyBorder="1" applyAlignment="1">
      <alignment horizontal="left" vertical="center" wrapText="1"/>
    </xf>
    <xf numFmtId="0" fontId="2" fillId="0" borderId="34" xfId="0" applyFont="1" applyBorder="1" applyAlignment="1">
      <alignment vertical="center" textRotation="90" wrapText="1"/>
    </xf>
    <xf numFmtId="0" fontId="2" fillId="0" borderId="8" xfId="0" applyFont="1" applyBorder="1" applyAlignment="1">
      <alignment vertical="center" textRotation="90" wrapText="1"/>
    </xf>
    <xf numFmtId="3" fontId="2" fillId="0" borderId="34"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0" fontId="2" fillId="0" borderId="34" xfId="0" applyFont="1" applyBorder="1" applyAlignment="1">
      <alignment horizontal="left" vertical="center" wrapText="1"/>
    </xf>
    <xf numFmtId="0" fontId="2" fillId="0" borderId="8" xfId="0" applyFont="1" applyBorder="1" applyAlignment="1">
      <alignment horizontal="left" vertical="center" wrapText="1"/>
    </xf>
    <xf numFmtId="0" fontId="6" fillId="0" borderId="34" xfId="0" applyFont="1" applyBorder="1" applyAlignment="1">
      <alignment horizontal="left" vertical="center" wrapText="1"/>
    </xf>
    <xf numFmtId="0" fontId="6" fillId="0" borderId="8" xfId="0" applyFont="1" applyBorder="1" applyAlignment="1">
      <alignment horizontal="left" vertical="center" wrapText="1"/>
    </xf>
    <xf numFmtId="0" fontId="2" fillId="0" borderId="3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vertical="center" textRotation="90" wrapText="1"/>
    </xf>
    <xf numFmtId="0" fontId="2" fillId="0" borderId="7" xfId="0" applyFont="1" applyBorder="1" applyAlignment="1">
      <alignment vertical="center" textRotation="90" wrapText="1"/>
    </xf>
    <xf numFmtId="0" fontId="3" fillId="4" borderId="9" xfId="0" applyFont="1" applyFill="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Border="1" applyAlignment="1">
      <alignment vertical="center" textRotation="90" wrapText="1"/>
    </xf>
    <xf numFmtId="0" fontId="2" fillId="0" borderId="2" xfId="0" applyFont="1" applyBorder="1" applyAlignment="1">
      <alignment vertical="center" textRotation="90" wrapText="1"/>
    </xf>
    <xf numFmtId="3" fontId="2" fillId="0" borderId="2" xfId="0" applyNumberFormat="1" applyFont="1" applyBorder="1" applyAlignment="1">
      <alignment horizontal="center" vertical="center" wrapText="1"/>
    </xf>
    <xf numFmtId="0" fontId="3" fillId="4" borderId="1" xfId="0" applyFont="1" applyFill="1" applyBorder="1" applyAlignment="1">
      <alignment horizontal="center" vertical="top" wrapText="1"/>
    </xf>
    <xf numFmtId="0" fontId="3" fillId="4" borderId="7" xfId="0" applyFont="1" applyFill="1" applyBorder="1" applyAlignment="1">
      <alignment horizontal="center" vertical="top" wrapText="1"/>
    </xf>
    <xf numFmtId="0" fontId="3" fillId="4" borderId="4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8" xfId="0" applyFont="1" applyFill="1" applyBorder="1" applyAlignment="1">
      <alignment horizontal="left" vertical="center" wrapText="1"/>
    </xf>
    <xf numFmtId="0" fontId="2" fillId="0" borderId="23"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3" fontId="2" fillId="0" borderId="23"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0" fontId="2" fillId="0" borderId="22" xfId="0" applyFont="1" applyBorder="1" applyAlignment="1">
      <alignment horizontal="left" vertical="center" wrapText="1"/>
    </xf>
    <xf numFmtId="0" fontId="2" fillId="0" borderId="26" xfId="0" applyFont="1" applyBorder="1" applyAlignment="1">
      <alignment horizontal="left" vertical="center" wrapText="1"/>
    </xf>
    <xf numFmtId="0" fontId="6" fillId="0" borderId="23" xfId="0" applyFont="1" applyBorder="1" applyAlignment="1">
      <alignment horizontal="left" vertical="center" wrapText="1"/>
    </xf>
    <xf numFmtId="0" fontId="6" fillId="0" borderId="27" xfId="0" applyFont="1" applyBorder="1" applyAlignment="1">
      <alignment horizontal="left"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31" xfId="0" applyFont="1" applyBorder="1" applyAlignment="1">
      <alignment vertical="center" textRotation="90" wrapText="1"/>
    </xf>
    <xf numFmtId="3" fontId="2" fillId="0" borderId="3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39" xfId="0" applyFont="1" applyBorder="1" applyAlignment="1">
      <alignment horizontal="left" vertical="center" wrapText="1"/>
    </xf>
    <xf numFmtId="0" fontId="6" fillId="0" borderId="31" xfId="0" applyFont="1" applyBorder="1" applyAlignment="1">
      <alignment horizontal="left" vertical="center" wrapText="1"/>
    </xf>
    <xf numFmtId="0" fontId="2" fillId="0" borderId="3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9" xfId="0" applyFont="1" applyBorder="1" applyAlignment="1">
      <alignment vertical="center" textRotation="90" wrapText="1"/>
    </xf>
    <xf numFmtId="0" fontId="2" fillId="0" borderId="7" xfId="0" applyFont="1" applyBorder="1" applyAlignment="1">
      <alignment horizontal="left" vertical="center" wrapText="1"/>
    </xf>
    <xf numFmtId="0" fontId="40" fillId="0" borderId="0" xfId="0" applyFont="1" applyAlignment="1">
      <alignment horizontal="left" vertical="center" wrapText="1"/>
    </xf>
    <xf numFmtId="0" fontId="3" fillId="4" borderId="43" xfId="0" applyFont="1" applyFill="1" applyBorder="1" applyAlignment="1">
      <alignment horizontal="center" vertical="top" wrapText="1"/>
    </xf>
    <xf numFmtId="0" fontId="3" fillId="4" borderId="44" xfId="0" applyFont="1" applyFill="1" applyBorder="1" applyAlignment="1">
      <alignment horizontal="center" vertical="top" wrapText="1"/>
    </xf>
    <xf numFmtId="0" fontId="3" fillId="4" borderId="25"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2" xfId="0" applyFont="1" applyBorder="1" applyAlignment="1">
      <alignment vertical="center" textRotation="90" wrapText="1"/>
    </xf>
    <xf numFmtId="0" fontId="2" fillId="0" borderId="26" xfId="0" applyFont="1" applyBorder="1" applyAlignment="1">
      <alignment vertical="center" textRotation="90" wrapText="1"/>
    </xf>
    <xf numFmtId="0" fontId="2" fillId="0" borderId="23" xfId="0" applyFont="1" applyBorder="1" applyAlignment="1">
      <alignment vertical="center" textRotation="90" wrapText="1"/>
    </xf>
    <xf numFmtId="0" fontId="2" fillId="0" borderId="27" xfId="0" applyFont="1" applyBorder="1" applyAlignment="1">
      <alignment vertical="center" textRotation="90" wrapText="1"/>
    </xf>
    <xf numFmtId="0" fontId="3" fillId="4" borderId="43" xfId="0" applyFont="1" applyFill="1" applyBorder="1" applyAlignment="1">
      <alignment horizontal="center" vertical="center" wrapText="1"/>
    </xf>
    <xf numFmtId="0" fontId="3" fillId="4" borderId="22" xfId="0" applyFont="1" applyFill="1" applyBorder="1" applyAlignment="1">
      <alignment horizontal="center" vertical="top" wrapText="1"/>
    </xf>
    <xf numFmtId="0" fontId="24" fillId="0" borderId="2" xfId="0" applyFont="1" applyBorder="1" applyAlignment="1">
      <alignment vertical="center" textRotation="90" wrapText="1"/>
    </xf>
    <xf numFmtId="0" fontId="24" fillId="0" borderId="90" xfId="0" applyFont="1" applyBorder="1" applyAlignment="1">
      <alignment vertical="center" textRotation="90" wrapText="1"/>
    </xf>
    <xf numFmtId="3" fontId="24" fillId="0" borderId="2" xfId="0" applyNumberFormat="1" applyFont="1" applyFill="1" applyBorder="1" applyAlignment="1">
      <alignment horizontal="center" vertical="center" wrapText="1"/>
    </xf>
    <xf numFmtId="3" fontId="24" fillId="0" borderId="90" xfId="0" applyNumberFormat="1" applyFont="1" applyFill="1" applyBorder="1" applyAlignment="1">
      <alignment horizontal="center" vertical="center" wrapText="1"/>
    </xf>
    <xf numFmtId="0" fontId="24" fillId="0" borderId="2" xfId="0" applyFont="1" applyBorder="1" applyAlignment="1">
      <alignment horizontal="left" vertical="center" wrapText="1"/>
    </xf>
    <xf numFmtId="0" fontId="24" fillId="0" borderId="8" xfId="0" applyFont="1" applyBorder="1" applyAlignment="1">
      <alignment horizontal="left" vertical="center" wrapText="1"/>
    </xf>
    <xf numFmtId="0" fontId="67" fillId="0" borderId="2" xfId="0" applyFont="1" applyBorder="1" applyAlignment="1">
      <alignment horizontal="left" vertical="center" wrapText="1"/>
    </xf>
    <xf numFmtId="0" fontId="67" fillId="0" borderId="8" xfId="0" applyFont="1" applyBorder="1" applyAlignment="1">
      <alignment horizontal="left" vertical="center" wrapText="1"/>
    </xf>
    <xf numFmtId="0" fontId="24" fillId="0" borderId="2"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6" xfId="0" applyFont="1" applyBorder="1" applyAlignment="1">
      <alignment vertical="center" textRotation="90" wrapText="1"/>
    </xf>
    <xf numFmtId="0" fontId="24" fillId="0" borderId="7" xfId="0" applyFont="1" applyBorder="1" applyAlignment="1">
      <alignment vertical="center" textRotation="90" wrapText="1"/>
    </xf>
    <xf numFmtId="0" fontId="24" fillId="0" borderId="34" xfId="0" applyFont="1" applyBorder="1" applyAlignment="1">
      <alignment vertical="center" textRotation="90" wrapText="1"/>
    </xf>
    <xf numFmtId="0" fontId="24" fillId="0" borderId="8" xfId="0" applyFont="1" applyBorder="1" applyAlignment="1">
      <alignment vertical="center" textRotation="90" wrapText="1"/>
    </xf>
    <xf numFmtId="3" fontId="24" fillId="0" borderId="34" xfId="0" applyNumberFormat="1" applyFont="1" applyFill="1" applyBorder="1" applyAlignment="1">
      <alignment horizontal="center" vertical="center" wrapText="1"/>
    </xf>
    <xf numFmtId="3" fontId="24" fillId="0" borderId="8" xfId="0" applyNumberFormat="1" applyFont="1" applyFill="1" applyBorder="1" applyAlignment="1">
      <alignment horizontal="center" vertical="center" wrapText="1"/>
    </xf>
    <xf numFmtId="0" fontId="24" fillId="0" borderId="111" xfId="0" applyFont="1" applyBorder="1" applyAlignment="1">
      <alignment vertical="center" textRotation="90" wrapText="1"/>
    </xf>
    <xf numFmtId="0" fontId="24" fillId="0" borderId="89" xfId="0" applyFont="1" applyBorder="1" applyAlignment="1">
      <alignment vertical="center" textRotation="90"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2" xfId="0" applyFont="1" applyFill="1" applyBorder="1" applyAlignment="1">
      <alignment horizontal="center" vertical="center" wrapText="1"/>
    </xf>
    <xf numFmtId="0" fontId="20" fillId="4" borderId="9"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0" fontId="20" fillId="4" borderId="1" xfId="0" applyFont="1" applyFill="1" applyBorder="1" applyAlignment="1">
      <alignment horizontal="center" vertical="top" wrapText="1"/>
    </xf>
    <xf numFmtId="0" fontId="20" fillId="4" borderId="39" xfId="0" applyFont="1" applyFill="1" applyBorder="1" applyAlignment="1">
      <alignment horizontal="center" vertical="top" wrapText="1"/>
    </xf>
    <xf numFmtId="0" fontId="20" fillId="4" borderId="3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0" fillId="4" borderId="4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3" fillId="4" borderId="66" xfId="0"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0" fontId="2" fillId="0" borderId="23" xfId="0" applyFont="1" applyFill="1" applyBorder="1" applyAlignment="1">
      <alignment horizontal="center" vertical="center" textRotation="90" wrapText="1"/>
    </xf>
    <xf numFmtId="0" fontId="2" fillId="0" borderId="27" xfId="0" applyFont="1" applyFill="1" applyBorder="1" applyAlignment="1">
      <alignment horizontal="center" vertical="center" textRotation="90" wrapText="1"/>
    </xf>
    <xf numFmtId="3" fontId="2" fillId="0" borderId="23"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8" xfId="0" applyFont="1" applyFill="1" applyBorder="1" applyAlignment="1">
      <alignment horizontal="center" vertical="center" textRotation="90" wrapText="1"/>
    </xf>
    <xf numFmtId="0" fontId="2" fillId="0" borderId="70" xfId="0" applyFont="1" applyFill="1" applyBorder="1" applyAlignment="1">
      <alignment horizontal="center" vertical="center" textRotation="90" wrapText="1"/>
    </xf>
    <xf numFmtId="0" fontId="2" fillId="0" borderId="2" xfId="0" applyFont="1" applyFill="1" applyBorder="1" applyAlignment="1">
      <alignment vertical="center" textRotation="90" wrapText="1"/>
    </xf>
    <xf numFmtId="0" fontId="2" fillId="0" borderId="8" xfId="0" applyFont="1" applyFill="1" applyBorder="1" applyAlignment="1">
      <alignment vertical="center" textRotation="90" wrapText="1"/>
    </xf>
    <xf numFmtId="0" fontId="2" fillId="0" borderId="31"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 xfId="0" applyFont="1" applyFill="1" applyBorder="1" applyAlignment="1">
      <alignment vertical="center" textRotation="90" wrapText="1"/>
    </xf>
    <xf numFmtId="0" fontId="2" fillId="0" borderId="39" xfId="0" applyFont="1" applyFill="1" applyBorder="1" applyAlignment="1">
      <alignment vertical="center" textRotation="90" wrapText="1"/>
    </xf>
    <xf numFmtId="0" fontId="2" fillId="0" borderId="31" xfId="0" applyFont="1" applyFill="1" applyBorder="1" applyAlignment="1">
      <alignment vertical="center" textRotation="90" wrapText="1"/>
    </xf>
    <xf numFmtId="3" fontId="2" fillId="0" borderId="31"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 xfId="0" applyFont="1" applyFill="1" applyBorder="1" applyAlignment="1">
      <alignment vertical="center" textRotation="90" wrapText="1"/>
    </xf>
    <xf numFmtId="4" fontId="2" fillId="0" borderId="2"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65" xfId="0" applyFont="1" applyBorder="1" applyAlignment="1">
      <alignment vertical="center" textRotation="90" wrapText="1"/>
    </xf>
    <xf numFmtId="3" fontId="2" fillId="0" borderId="65"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0" fontId="2" fillId="0" borderId="65" xfId="0" applyFont="1" applyBorder="1" applyAlignment="1">
      <alignment horizontal="left" vertical="center" wrapText="1"/>
    </xf>
    <xf numFmtId="0" fontId="6" fillId="0" borderId="65" xfId="0" applyFont="1" applyFill="1" applyBorder="1" applyAlignment="1">
      <alignment horizontal="left"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4" xfId="0" applyFont="1" applyBorder="1" applyAlignment="1">
      <alignment vertical="center" textRotation="90" wrapText="1"/>
    </xf>
    <xf numFmtId="0" fontId="3" fillId="4" borderId="29" xfId="0" applyFont="1" applyFill="1" applyBorder="1" applyAlignment="1">
      <alignment horizontal="center" vertical="top" wrapText="1"/>
    </xf>
    <xf numFmtId="0" fontId="2" fillId="0" borderId="34" xfId="0" applyFont="1" applyFill="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vertical="center" wrapText="1"/>
    </xf>
    <xf numFmtId="3" fontId="1" fillId="0" borderId="8"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2" fillId="0" borderId="8" xfId="0" applyNumberFormat="1" applyFont="1" applyBorder="1" applyAlignment="1">
      <alignment vertical="center"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2" fillId="0" borderId="56"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2" fillId="0" borderId="7" xfId="0" applyFont="1" applyBorder="1" applyAlignment="1">
      <alignment vertical="center" wrapText="1"/>
    </xf>
    <xf numFmtId="0" fontId="2" fillId="0" borderId="56" xfId="0" applyFont="1" applyBorder="1" applyAlignment="1">
      <alignment horizontal="center" vertical="center" wrapText="1"/>
    </xf>
    <xf numFmtId="0" fontId="1" fillId="0" borderId="8" xfId="0" applyFont="1" applyFill="1" applyBorder="1" applyAlignment="1">
      <alignment horizontal="center" vertical="center" wrapText="1"/>
    </xf>
    <xf numFmtId="0" fontId="11" fillId="0" borderId="0" xfId="0" applyFont="1" applyAlignment="1">
      <alignment horizontal="left" vertical="center" wrapText="1"/>
    </xf>
    <xf numFmtId="3" fontId="1" fillId="0" borderId="7" xfId="0" applyNumberFormat="1" applyFont="1" applyFill="1" applyBorder="1" applyAlignment="1">
      <alignment horizontal="center" vertical="center" wrapText="1"/>
    </xf>
    <xf numFmtId="3" fontId="1" fillId="0" borderId="9"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8" xfId="0" applyFont="1" applyFill="1" applyBorder="1" applyAlignment="1">
      <alignment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1" fillId="9" borderId="8" xfId="0" applyFont="1" applyFill="1" applyBorder="1" applyAlignment="1">
      <alignment horizontal="center" vertical="center" wrapText="1"/>
    </xf>
    <xf numFmtId="3" fontId="2" fillId="0" borderId="8" xfId="0" applyNumberFormat="1"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3" fontId="1" fillId="0" borderId="33" xfId="0" applyNumberFormat="1" applyFont="1" applyFill="1" applyBorder="1" applyAlignment="1">
      <alignment horizontal="center" vertical="center" wrapText="1"/>
    </xf>
    <xf numFmtId="3" fontId="1" fillId="0" borderId="56"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4" borderId="2" xfId="0" applyFont="1" applyFill="1" applyBorder="1" applyAlignment="1">
      <alignment horizontal="center" vertical="top" wrapText="1"/>
    </xf>
    <xf numFmtId="0" fontId="3" fillId="4" borderId="32" xfId="0" applyFont="1" applyFill="1" applyBorder="1" applyAlignment="1">
      <alignment horizontal="center" vertical="top" wrapText="1"/>
    </xf>
    <xf numFmtId="0" fontId="16" fillId="0" borderId="0" xfId="0" applyFont="1" applyAlignment="1">
      <alignment horizontal="left" vertical="center"/>
    </xf>
    <xf numFmtId="0" fontId="25" fillId="0" borderId="0" xfId="0" applyFont="1" applyAlignment="1">
      <alignment horizontal="left"/>
    </xf>
    <xf numFmtId="0" fontId="3" fillId="3" borderId="12"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13" xfId="0" applyFont="1" applyFill="1" applyBorder="1" applyAlignment="1">
      <alignment horizontal="center" vertical="top" wrapText="1"/>
    </xf>
    <xf numFmtId="3" fontId="20" fillId="3" borderId="5" xfId="0" applyNumberFormat="1" applyFont="1" applyFill="1" applyBorder="1" applyAlignment="1">
      <alignment horizontal="center" vertical="center" wrapText="1"/>
    </xf>
    <xf numFmtId="3" fontId="20" fillId="3" borderId="8" xfId="0" applyNumberFormat="1" applyFont="1" applyFill="1" applyBorder="1" applyAlignment="1">
      <alignment horizontal="center" vertical="center" wrapText="1"/>
    </xf>
    <xf numFmtId="0" fontId="25" fillId="0" borderId="0" xfId="0" applyFont="1" applyAlignment="1">
      <alignment horizontal="left" wrapText="1"/>
    </xf>
    <xf numFmtId="0" fontId="3" fillId="6" borderId="5"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6" borderId="93" xfId="0" applyFont="1" applyFill="1" applyBorder="1" applyAlignment="1">
      <alignment horizontal="center" vertical="center" wrapText="1"/>
    </xf>
    <xf numFmtId="0" fontId="1" fillId="6" borderId="74" xfId="0" applyFont="1" applyFill="1" applyBorder="1" applyAlignment="1">
      <alignment horizontal="center" vertical="center" wrapText="1"/>
    </xf>
    <xf numFmtId="0" fontId="63" fillId="0" borderId="0" xfId="0" applyFont="1" applyAlignment="1">
      <alignment horizontal="left" vertical="center" wrapText="1"/>
    </xf>
    <xf numFmtId="0" fontId="65" fillId="0" borderId="0" xfId="0" applyFont="1" applyAlignment="1">
      <alignment horizontal="left" vertical="center" wrapText="1"/>
    </xf>
    <xf numFmtId="0" fontId="1" fillId="4" borderId="5"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5" xfId="0" applyFont="1" applyFill="1" applyBorder="1" applyAlignment="1">
      <alignment horizontal="center" vertical="center"/>
    </xf>
    <xf numFmtId="0" fontId="1" fillId="4" borderId="43"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31" fillId="0" borderId="0" xfId="0" applyFont="1" applyAlignment="1">
      <alignment horizontal="left" vertical="center"/>
    </xf>
    <xf numFmtId="0" fontId="1" fillId="4" borderId="22" xfId="0" applyFont="1" applyFill="1" applyBorder="1" applyAlignment="1">
      <alignment horizontal="center" vertical="center" textRotation="90" wrapText="1"/>
    </xf>
    <xf numFmtId="0" fontId="1" fillId="4" borderId="29" xfId="0" applyFont="1" applyFill="1" applyBorder="1" applyAlignment="1">
      <alignment horizontal="center" vertical="center" textRotation="90" wrapText="1"/>
    </xf>
    <xf numFmtId="0" fontId="1" fillId="4" borderId="26" xfId="0" applyFont="1" applyFill="1" applyBorder="1" applyAlignment="1">
      <alignment horizontal="center" vertical="center" textRotation="90" wrapText="1"/>
    </xf>
    <xf numFmtId="0" fontId="1" fillId="4" borderId="23"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3" xfId="0" applyFont="1" applyFill="1" applyBorder="1" applyAlignment="1">
      <alignment horizontal="center" vertical="center" textRotation="90" wrapText="1"/>
    </xf>
    <xf numFmtId="0" fontId="1" fillId="4" borderId="30" xfId="0" applyFont="1" applyFill="1" applyBorder="1" applyAlignment="1">
      <alignment horizontal="center" vertical="center" textRotation="90" wrapText="1"/>
    </xf>
    <xf numFmtId="0" fontId="1" fillId="4" borderId="27" xfId="0" applyFont="1" applyFill="1" applyBorder="1" applyAlignment="1">
      <alignment horizontal="center" vertical="center" textRotation="90" wrapText="1"/>
    </xf>
    <xf numFmtId="0" fontId="1" fillId="4" borderId="25"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1" fillId="0" borderId="15" xfId="0" applyFont="1" applyBorder="1" applyAlignment="1">
      <alignment horizontal="left" vertical="center" wrapText="1"/>
    </xf>
    <xf numFmtId="0" fontId="3" fillId="5" borderId="125" xfId="0" applyFont="1" applyFill="1" applyBorder="1" applyAlignment="1">
      <alignment horizontal="center" vertical="center" wrapText="1"/>
    </xf>
    <xf numFmtId="0" fontId="3" fillId="5" borderId="126"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4" borderId="37" xfId="0" applyFont="1" applyFill="1" applyBorder="1" applyAlignment="1">
      <alignment horizontal="center" vertical="center" wrapText="1"/>
    </xf>
    <xf numFmtId="0" fontId="1" fillId="0" borderId="0" xfId="0" applyFont="1" applyAlignment="1">
      <alignment vertical="center" wrapText="1"/>
    </xf>
    <xf numFmtId="0" fontId="3" fillId="2" borderId="65"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56"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2"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4" fillId="0" borderId="29"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9" xfId="0" applyFont="1" applyBorder="1" applyAlignment="1">
      <alignment horizontal="center" vertical="center" wrapText="1"/>
    </xf>
    <xf numFmtId="0" fontId="2" fillId="0" borderId="0" xfId="0" applyFont="1" applyAlignment="1">
      <alignment horizontal="left"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24"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center"/>
    </xf>
    <xf numFmtId="10" fontId="24" fillId="0" borderId="46" xfId="0" applyNumberFormat="1" applyFont="1" applyFill="1" applyBorder="1" applyAlignment="1">
      <alignment horizontal="left" vertical="center" wrapText="1"/>
    </xf>
    <xf numFmtId="0" fontId="81" fillId="0" borderId="3" xfId="0" applyFont="1" applyBorder="1" applyAlignment="1">
      <alignment horizontal="justify" vertical="center"/>
    </xf>
    <xf numFmtId="0" fontId="81" fillId="0" borderId="74" xfId="0" applyFont="1" applyFill="1" applyBorder="1" applyAlignment="1">
      <alignment horizontal="justify" vertical="center"/>
    </xf>
    <xf numFmtId="0" fontId="24" fillId="0" borderId="74" xfId="0" applyFont="1" applyFill="1" applyBorder="1" applyAlignment="1">
      <alignment vertical="center" wrapText="1"/>
    </xf>
    <xf numFmtId="0" fontId="72" fillId="0" borderId="144" xfId="0" applyFont="1" applyFill="1" applyBorder="1" applyAlignment="1">
      <alignment vertical="center" wrapText="1"/>
    </xf>
    <xf numFmtId="0" fontId="2" fillId="0" borderId="0" xfId="0" applyFont="1" applyFill="1" applyBorder="1"/>
    <xf numFmtId="0" fontId="2" fillId="0" borderId="0" xfId="0" applyFont="1" applyFill="1" applyBorder="1" applyAlignment="1">
      <alignment vertical="center"/>
    </xf>
  </cellXfs>
  <cellStyles count="3">
    <cellStyle name="Dziesiętny" xfId="2" builtinId="3"/>
    <cellStyle name="Normalny" xfId="0" builtinId="0"/>
    <cellStyle name="Procentowy" xfId="1" builtinId="5"/>
  </cellStyles>
  <dxfs count="0"/>
  <tableStyles count="0" defaultTableStyle="TableStyleMedium2" defaultPivotStyle="PivotStyleLight16"/>
  <colors>
    <mruColors>
      <color rgb="FFD9D9D9"/>
      <color rgb="FFFAD6BE"/>
      <color rgb="FFFFCCCC"/>
      <color rgb="FF99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tabSelected="1" topLeftCell="B1" zoomScale="80" zoomScaleNormal="80" zoomScaleSheetLayoutView="70" workbookViewId="0">
      <selection activeCell="B7" sqref="B7"/>
    </sheetView>
  </sheetViews>
  <sheetFormatPr defaultRowHeight="12.75" x14ac:dyDescent="0.2"/>
  <cols>
    <col min="1" max="1" width="9.42578125" style="94" customWidth="1"/>
    <col min="2" max="2" width="31" style="94" customWidth="1"/>
    <col min="3" max="3" width="7.42578125" style="94" customWidth="1"/>
    <col min="4" max="4" width="9.5703125" style="94" customWidth="1"/>
    <col min="5" max="5" width="8.42578125" style="94" customWidth="1"/>
    <col min="6" max="6" width="7.140625" style="94" customWidth="1"/>
    <col min="7" max="8" width="4.7109375" style="8" customWidth="1"/>
    <col min="9" max="9" width="8.5703125" style="94" customWidth="1"/>
    <col min="10" max="11" width="4.7109375" style="8" customWidth="1"/>
    <col min="12" max="12" width="7.85546875" style="94" customWidth="1"/>
    <col min="13" max="14" width="4.7109375" style="8" customWidth="1"/>
    <col min="15" max="15" width="8.140625" style="94" customWidth="1"/>
    <col min="16" max="17" width="4.28515625" style="94" customWidth="1"/>
    <col min="18" max="18" width="8" style="94" customWidth="1"/>
    <col min="19" max="19" width="4.5703125" style="94" customWidth="1"/>
    <col min="20" max="20" width="4" style="94" customWidth="1"/>
    <col min="21" max="21" width="8" style="94" customWidth="1"/>
    <col min="22" max="23" width="4.28515625" style="94" customWidth="1"/>
    <col min="24" max="24" width="8.28515625" style="94" customWidth="1"/>
    <col min="25" max="26" width="4.28515625" style="94" customWidth="1"/>
    <col min="27" max="27" width="8" style="94" customWidth="1"/>
    <col min="28" max="29" width="4.28515625" style="94" customWidth="1"/>
    <col min="30" max="30" width="7.85546875" style="94" customWidth="1"/>
    <col min="31" max="41" width="1.5703125" style="94" hidden="1" customWidth="1"/>
    <col min="42" max="42" width="0.85546875" style="94" hidden="1" customWidth="1"/>
    <col min="43" max="43" width="53.7109375" style="94" customWidth="1"/>
    <col min="44" max="259" width="9.140625" style="94"/>
    <col min="260" max="260" width="17.85546875" style="94" customWidth="1"/>
    <col min="261" max="262" width="10.7109375" style="94" customWidth="1"/>
    <col min="263" max="263" width="9.7109375" style="94" customWidth="1"/>
    <col min="264" max="265" width="8.7109375" style="94" customWidth="1"/>
    <col min="266" max="267" width="4.7109375" style="94" customWidth="1"/>
    <col min="268" max="268" width="9.7109375" style="94" customWidth="1"/>
    <col min="269" max="270" width="4.7109375" style="94" customWidth="1"/>
    <col min="271" max="271" width="9.7109375" style="94" customWidth="1"/>
    <col min="272" max="273" width="4.7109375" style="94" customWidth="1"/>
    <col min="274" max="274" width="9.7109375" style="94" customWidth="1"/>
    <col min="275" max="276" width="4.7109375" style="94" customWidth="1"/>
    <col min="277" max="277" width="9.7109375" style="94" customWidth="1"/>
    <col min="278" max="279" width="4.7109375" style="94" customWidth="1"/>
    <col min="280" max="280" width="9.7109375" style="94" customWidth="1"/>
    <col min="281" max="282" width="4.7109375" style="94" customWidth="1"/>
    <col min="283" max="283" width="9.7109375" style="94" customWidth="1"/>
    <col min="284" max="285" width="4.7109375" style="94" customWidth="1"/>
    <col min="286" max="286" width="9.7109375" style="94" customWidth="1"/>
    <col min="287" max="288" width="4.7109375" style="94" customWidth="1"/>
    <col min="289" max="289" width="9.7109375" style="94" customWidth="1"/>
    <col min="290" max="291" width="4.7109375" style="94" customWidth="1"/>
    <col min="292" max="292" width="9.7109375" style="94" customWidth="1"/>
    <col min="293" max="294" width="4.7109375" style="94" customWidth="1"/>
    <col min="295" max="295" width="9.7109375" style="94" customWidth="1"/>
    <col min="296" max="297" width="4.7109375" style="94" customWidth="1"/>
    <col min="298" max="298" width="9.7109375" style="94" customWidth="1"/>
    <col min="299" max="299" width="12.28515625" style="94" customWidth="1"/>
    <col min="300" max="515" width="9.140625" style="94"/>
    <col min="516" max="516" width="17.85546875" style="94" customWidth="1"/>
    <col min="517" max="518" width="10.7109375" style="94" customWidth="1"/>
    <col min="519" max="519" width="9.7109375" style="94" customWidth="1"/>
    <col min="520" max="521" width="8.7109375" style="94" customWidth="1"/>
    <col min="522" max="523" width="4.7109375" style="94" customWidth="1"/>
    <col min="524" max="524" width="9.7109375" style="94" customWidth="1"/>
    <col min="525" max="526" width="4.7109375" style="94" customWidth="1"/>
    <col min="527" max="527" width="9.7109375" style="94" customWidth="1"/>
    <col min="528" max="529" width="4.7109375" style="94" customWidth="1"/>
    <col min="530" max="530" width="9.7109375" style="94" customWidth="1"/>
    <col min="531" max="532" width="4.7109375" style="94" customWidth="1"/>
    <col min="533" max="533" width="9.7109375" style="94" customWidth="1"/>
    <col min="534" max="535" width="4.7109375" style="94" customWidth="1"/>
    <col min="536" max="536" width="9.7109375" style="94" customWidth="1"/>
    <col min="537" max="538" width="4.7109375" style="94" customWidth="1"/>
    <col min="539" max="539" width="9.7109375" style="94" customWidth="1"/>
    <col min="540" max="541" width="4.7109375" style="94" customWidth="1"/>
    <col min="542" max="542" width="9.7109375" style="94" customWidth="1"/>
    <col min="543" max="544" width="4.7109375" style="94" customWidth="1"/>
    <col min="545" max="545" width="9.7109375" style="94" customWidth="1"/>
    <col min="546" max="547" width="4.7109375" style="94" customWidth="1"/>
    <col min="548" max="548" width="9.7109375" style="94" customWidth="1"/>
    <col min="549" max="550" width="4.7109375" style="94" customWidth="1"/>
    <col min="551" max="551" width="9.7109375" style="94" customWidth="1"/>
    <col min="552" max="553" width="4.7109375" style="94" customWidth="1"/>
    <col min="554" max="554" width="9.7109375" style="94" customWidth="1"/>
    <col min="555" max="555" width="12.28515625" style="94" customWidth="1"/>
    <col min="556" max="771" width="9.140625" style="94"/>
    <col min="772" max="772" width="17.85546875" style="94" customWidth="1"/>
    <col min="773" max="774" width="10.7109375" style="94" customWidth="1"/>
    <col min="775" max="775" width="9.7109375" style="94" customWidth="1"/>
    <col min="776" max="777" width="8.7109375" style="94" customWidth="1"/>
    <col min="778" max="779" width="4.7109375" style="94" customWidth="1"/>
    <col min="780" max="780" width="9.7109375" style="94" customWidth="1"/>
    <col min="781" max="782" width="4.7109375" style="94" customWidth="1"/>
    <col min="783" max="783" width="9.7109375" style="94" customWidth="1"/>
    <col min="784" max="785" width="4.7109375" style="94" customWidth="1"/>
    <col min="786" max="786" width="9.7109375" style="94" customWidth="1"/>
    <col min="787" max="788" width="4.7109375" style="94" customWidth="1"/>
    <col min="789" max="789" width="9.7109375" style="94" customWidth="1"/>
    <col min="790" max="791" width="4.7109375" style="94" customWidth="1"/>
    <col min="792" max="792" width="9.7109375" style="94" customWidth="1"/>
    <col min="793" max="794" width="4.7109375" style="94" customWidth="1"/>
    <col min="795" max="795" width="9.7109375" style="94" customWidth="1"/>
    <col min="796" max="797" width="4.7109375" style="94" customWidth="1"/>
    <col min="798" max="798" width="9.7109375" style="94" customWidth="1"/>
    <col min="799" max="800" width="4.7109375" style="94" customWidth="1"/>
    <col min="801" max="801" width="9.7109375" style="94" customWidth="1"/>
    <col min="802" max="803" width="4.7109375" style="94" customWidth="1"/>
    <col min="804" max="804" width="9.7109375" style="94" customWidth="1"/>
    <col min="805" max="806" width="4.7109375" style="94" customWidth="1"/>
    <col min="807" max="807" width="9.7109375" style="94" customWidth="1"/>
    <col min="808" max="809" width="4.7109375" style="94" customWidth="1"/>
    <col min="810" max="810" width="9.7109375" style="94" customWidth="1"/>
    <col min="811" max="811" width="12.28515625" style="94" customWidth="1"/>
    <col min="812" max="1027" width="9.140625" style="94"/>
    <col min="1028" max="1028" width="17.85546875" style="94" customWidth="1"/>
    <col min="1029" max="1030" width="10.7109375" style="94" customWidth="1"/>
    <col min="1031" max="1031" width="9.7109375" style="94" customWidth="1"/>
    <col min="1032" max="1033" width="8.7109375" style="94" customWidth="1"/>
    <col min="1034" max="1035" width="4.7109375" style="94" customWidth="1"/>
    <col min="1036" max="1036" width="9.7109375" style="94" customWidth="1"/>
    <col min="1037" max="1038" width="4.7109375" style="94" customWidth="1"/>
    <col min="1039" max="1039" width="9.7109375" style="94" customWidth="1"/>
    <col min="1040" max="1041" width="4.7109375" style="94" customWidth="1"/>
    <col min="1042" max="1042" width="9.7109375" style="94" customWidth="1"/>
    <col min="1043" max="1044" width="4.7109375" style="94" customWidth="1"/>
    <col min="1045" max="1045" width="9.7109375" style="94" customWidth="1"/>
    <col min="1046" max="1047" width="4.7109375" style="94" customWidth="1"/>
    <col min="1048" max="1048" width="9.7109375" style="94" customWidth="1"/>
    <col min="1049" max="1050" width="4.7109375" style="94" customWidth="1"/>
    <col min="1051" max="1051" width="9.7109375" style="94" customWidth="1"/>
    <col min="1052" max="1053" width="4.7109375" style="94" customWidth="1"/>
    <col min="1054" max="1054" width="9.7109375" style="94" customWidth="1"/>
    <col min="1055" max="1056" width="4.7109375" style="94" customWidth="1"/>
    <col min="1057" max="1057" width="9.7109375" style="94" customWidth="1"/>
    <col min="1058" max="1059" width="4.7109375" style="94" customWidth="1"/>
    <col min="1060" max="1060" width="9.7109375" style="94" customWidth="1"/>
    <col min="1061" max="1062" width="4.7109375" style="94" customWidth="1"/>
    <col min="1063" max="1063" width="9.7109375" style="94" customWidth="1"/>
    <col min="1064" max="1065" width="4.7109375" style="94" customWidth="1"/>
    <col min="1066" max="1066" width="9.7109375" style="94" customWidth="1"/>
    <col min="1067" max="1067" width="12.28515625" style="94" customWidth="1"/>
    <col min="1068" max="1283" width="9.140625" style="94"/>
    <col min="1284" max="1284" width="17.85546875" style="94" customWidth="1"/>
    <col min="1285" max="1286" width="10.7109375" style="94" customWidth="1"/>
    <col min="1287" max="1287" width="9.7109375" style="94" customWidth="1"/>
    <col min="1288" max="1289" width="8.7109375" style="94" customWidth="1"/>
    <col min="1290" max="1291" width="4.7109375" style="94" customWidth="1"/>
    <col min="1292" max="1292" width="9.7109375" style="94" customWidth="1"/>
    <col min="1293" max="1294" width="4.7109375" style="94" customWidth="1"/>
    <col min="1295" max="1295" width="9.7109375" style="94" customWidth="1"/>
    <col min="1296" max="1297" width="4.7109375" style="94" customWidth="1"/>
    <col min="1298" max="1298" width="9.7109375" style="94" customWidth="1"/>
    <col min="1299" max="1300" width="4.7109375" style="94" customWidth="1"/>
    <col min="1301" max="1301" width="9.7109375" style="94" customWidth="1"/>
    <col min="1302" max="1303" width="4.7109375" style="94" customWidth="1"/>
    <col min="1304" max="1304" width="9.7109375" style="94" customWidth="1"/>
    <col min="1305" max="1306" width="4.7109375" style="94" customWidth="1"/>
    <col min="1307" max="1307" width="9.7109375" style="94" customWidth="1"/>
    <col min="1308" max="1309" width="4.7109375" style="94" customWidth="1"/>
    <col min="1310" max="1310" width="9.7109375" style="94" customWidth="1"/>
    <col min="1311" max="1312" width="4.7109375" style="94" customWidth="1"/>
    <col min="1313" max="1313" width="9.7109375" style="94" customWidth="1"/>
    <col min="1314" max="1315" width="4.7109375" style="94" customWidth="1"/>
    <col min="1316" max="1316" width="9.7109375" style="94" customWidth="1"/>
    <col min="1317" max="1318" width="4.7109375" style="94" customWidth="1"/>
    <col min="1319" max="1319" width="9.7109375" style="94" customWidth="1"/>
    <col min="1320" max="1321" width="4.7109375" style="94" customWidth="1"/>
    <col min="1322" max="1322" width="9.7109375" style="94" customWidth="1"/>
    <col min="1323" max="1323" width="12.28515625" style="94" customWidth="1"/>
    <col min="1324" max="1539" width="9.140625" style="94"/>
    <col min="1540" max="1540" width="17.85546875" style="94" customWidth="1"/>
    <col min="1541" max="1542" width="10.7109375" style="94" customWidth="1"/>
    <col min="1543" max="1543" width="9.7109375" style="94" customWidth="1"/>
    <col min="1544" max="1545" width="8.7109375" style="94" customWidth="1"/>
    <col min="1546" max="1547" width="4.7109375" style="94" customWidth="1"/>
    <col min="1548" max="1548" width="9.7109375" style="94" customWidth="1"/>
    <col min="1549" max="1550" width="4.7109375" style="94" customWidth="1"/>
    <col min="1551" max="1551" width="9.7109375" style="94" customWidth="1"/>
    <col min="1552" max="1553" width="4.7109375" style="94" customWidth="1"/>
    <col min="1554" max="1554" width="9.7109375" style="94" customWidth="1"/>
    <col min="1555" max="1556" width="4.7109375" style="94" customWidth="1"/>
    <col min="1557" max="1557" width="9.7109375" style="94" customWidth="1"/>
    <col min="1558" max="1559" width="4.7109375" style="94" customWidth="1"/>
    <col min="1560" max="1560" width="9.7109375" style="94" customWidth="1"/>
    <col min="1561" max="1562" width="4.7109375" style="94" customWidth="1"/>
    <col min="1563" max="1563" width="9.7109375" style="94" customWidth="1"/>
    <col min="1564" max="1565" width="4.7109375" style="94" customWidth="1"/>
    <col min="1566" max="1566" width="9.7109375" style="94" customWidth="1"/>
    <col min="1567" max="1568" width="4.7109375" style="94" customWidth="1"/>
    <col min="1569" max="1569" width="9.7109375" style="94" customWidth="1"/>
    <col min="1570" max="1571" width="4.7109375" style="94" customWidth="1"/>
    <col min="1572" max="1572" width="9.7109375" style="94" customWidth="1"/>
    <col min="1573" max="1574" width="4.7109375" style="94" customWidth="1"/>
    <col min="1575" max="1575" width="9.7109375" style="94" customWidth="1"/>
    <col min="1576" max="1577" width="4.7109375" style="94" customWidth="1"/>
    <col min="1578" max="1578" width="9.7109375" style="94" customWidth="1"/>
    <col min="1579" max="1579" width="12.28515625" style="94" customWidth="1"/>
    <col min="1580" max="1795" width="9.140625" style="94"/>
    <col min="1796" max="1796" width="17.85546875" style="94" customWidth="1"/>
    <col min="1797" max="1798" width="10.7109375" style="94" customWidth="1"/>
    <col min="1799" max="1799" width="9.7109375" style="94" customWidth="1"/>
    <col min="1800" max="1801" width="8.7109375" style="94" customWidth="1"/>
    <col min="1802" max="1803" width="4.7109375" style="94" customWidth="1"/>
    <col min="1804" max="1804" width="9.7109375" style="94" customWidth="1"/>
    <col min="1805" max="1806" width="4.7109375" style="94" customWidth="1"/>
    <col min="1807" max="1807" width="9.7109375" style="94" customWidth="1"/>
    <col min="1808" max="1809" width="4.7109375" style="94" customWidth="1"/>
    <col min="1810" max="1810" width="9.7109375" style="94" customWidth="1"/>
    <col min="1811" max="1812" width="4.7109375" style="94" customWidth="1"/>
    <col min="1813" max="1813" width="9.7109375" style="94" customWidth="1"/>
    <col min="1814" max="1815" width="4.7109375" style="94" customWidth="1"/>
    <col min="1816" max="1816" width="9.7109375" style="94" customWidth="1"/>
    <col min="1817" max="1818" width="4.7109375" style="94" customWidth="1"/>
    <col min="1819" max="1819" width="9.7109375" style="94" customWidth="1"/>
    <col min="1820" max="1821" width="4.7109375" style="94" customWidth="1"/>
    <col min="1822" max="1822" width="9.7109375" style="94" customWidth="1"/>
    <col min="1823" max="1824" width="4.7109375" style="94" customWidth="1"/>
    <col min="1825" max="1825" width="9.7109375" style="94" customWidth="1"/>
    <col min="1826" max="1827" width="4.7109375" style="94" customWidth="1"/>
    <col min="1828" max="1828" width="9.7109375" style="94" customWidth="1"/>
    <col min="1829" max="1830" width="4.7109375" style="94" customWidth="1"/>
    <col min="1831" max="1831" width="9.7109375" style="94" customWidth="1"/>
    <col min="1832" max="1833" width="4.7109375" style="94" customWidth="1"/>
    <col min="1834" max="1834" width="9.7109375" style="94" customWidth="1"/>
    <col min="1835" max="1835" width="12.28515625" style="94" customWidth="1"/>
    <col min="1836" max="2051" width="9.140625" style="94"/>
    <col min="2052" max="2052" width="17.85546875" style="94" customWidth="1"/>
    <col min="2053" max="2054" width="10.7109375" style="94" customWidth="1"/>
    <col min="2055" max="2055" width="9.7109375" style="94" customWidth="1"/>
    <col min="2056" max="2057" width="8.7109375" style="94" customWidth="1"/>
    <col min="2058" max="2059" width="4.7109375" style="94" customWidth="1"/>
    <col min="2060" max="2060" width="9.7109375" style="94" customWidth="1"/>
    <col min="2061" max="2062" width="4.7109375" style="94" customWidth="1"/>
    <col min="2063" max="2063" width="9.7109375" style="94" customWidth="1"/>
    <col min="2064" max="2065" width="4.7109375" style="94" customWidth="1"/>
    <col min="2066" max="2066" width="9.7109375" style="94" customWidth="1"/>
    <col min="2067" max="2068" width="4.7109375" style="94" customWidth="1"/>
    <col min="2069" max="2069" width="9.7109375" style="94" customWidth="1"/>
    <col min="2070" max="2071" width="4.7109375" style="94" customWidth="1"/>
    <col min="2072" max="2072" width="9.7109375" style="94" customWidth="1"/>
    <col min="2073" max="2074" width="4.7109375" style="94" customWidth="1"/>
    <col min="2075" max="2075" width="9.7109375" style="94" customWidth="1"/>
    <col min="2076" max="2077" width="4.7109375" style="94" customWidth="1"/>
    <col min="2078" max="2078" width="9.7109375" style="94" customWidth="1"/>
    <col min="2079" max="2080" width="4.7109375" style="94" customWidth="1"/>
    <col min="2081" max="2081" width="9.7109375" style="94" customWidth="1"/>
    <col min="2082" max="2083" width="4.7109375" style="94" customWidth="1"/>
    <col min="2084" max="2084" width="9.7109375" style="94" customWidth="1"/>
    <col min="2085" max="2086" width="4.7109375" style="94" customWidth="1"/>
    <col min="2087" max="2087" width="9.7109375" style="94" customWidth="1"/>
    <col min="2088" max="2089" width="4.7109375" style="94" customWidth="1"/>
    <col min="2090" max="2090" width="9.7109375" style="94" customWidth="1"/>
    <col min="2091" max="2091" width="12.28515625" style="94" customWidth="1"/>
    <col min="2092" max="2307" width="9.140625" style="94"/>
    <col min="2308" max="2308" width="17.85546875" style="94" customWidth="1"/>
    <col min="2309" max="2310" width="10.7109375" style="94" customWidth="1"/>
    <col min="2311" max="2311" width="9.7109375" style="94" customWidth="1"/>
    <col min="2312" max="2313" width="8.7109375" style="94" customWidth="1"/>
    <col min="2314" max="2315" width="4.7109375" style="94" customWidth="1"/>
    <col min="2316" max="2316" width="9.7109375" style="94" customWidth="1"/>
    <col min="2317" max="2318" width="4.7109375" style="94" customWidth="1"/>
    <col min="2319" max="2319" width="9.7109375" style="94" customWidth="1"/>
    <col min="2320" max="2321" width="4.7109375" style="94" customWidth="1"/>
    <col min="2322" max="2322" width="9.7109375" style="94" customWidth="1"/>
    <col min="2323" max="2324" width="4.7109375" style="94" customWidth="1"/>
    <col min="2325" max="2325" width="9.7109375" style="94" customWidth="1"/>
    <col min="2326" max="2327" width="4.7109375" style="94" customWidth="1"/>
    <col min="2328" max="2328" width="9.7109375" style="94" customWidth="1"/>
    <col min="2329" max="2330" width="4.7109375" style="94" customWidth="1"/>
    <col min="2331" max="2331" width="9.7109375" style="94" customWidth="1"/>
    <col min="2332" max="2333" width="4.7109375" style="94" customWidth="1"/>
    <col min="2334" max="2334" width="9.7109375" style="94" customWidth="1"/>
    <col min="2335" max="2336" width="4.7109375" style="94" customWidth="1"/>
    <col min="2337" max="2337" width="9.7109375" style="94" customWidth="1"/>
    <col min="2338" max="2339" width="4.7109375" style="94" customWidth="1"/>
    <col min="2340" max="2340" width="9.7109375" style="94" customWidth="1"/>
    <col min="2341" max="2342" width="4.7109375" style="94" customWidth="1"/>
    <col min="2343" max="2343" width="9.7109375" style="94" customWidth="1"/>
    <col min="2344" max="2345" width="4.7109375" style="94" customWidth="1"/>
    <col min="2346" max="2346" width="9.7109375" style="94" customWidth="1"/>
    <col min="2347" max="2347" width="12.28515625" style="94" customWidth="1"/>
    <col min="2348" max="2563" width="9.140625" style="94"/>
    <col min="2564" max="2564" width="17.85546875" style="94" customWidth="1"/>
    <col min="2565" max="2566" width="10.7109375" style="94" customWidth="1"/>
    <col min="2567" max="2567" width="9.7109375" style="94" customWidth="1"/>
    <col min="2568" max="2569" width="8.7109375" style="94" customWidth="1"/>
    <col min="2570" max="2571" width="4.7109375" style="94" customWidth="1"/>
    <col min="2572" max="2572" width="9.7109375" style="94" customWidth="1"/>
    <col min="2573" max="2574" width="4.7109375" style="94" customWidth="1"/>
    <col min="2575" max="2575" width="9.7109375" style="94" customWidth="1"/>
    <col min="2576" max="2577" width="4.7109375" style="94" customWidth="1"/>
    <col min="2578" max="2578" width="9.7109375" style="94" customWidth="1"/>
    <col min="2579" max="2580" width="4.7109375" style="94" customWidth="1"/>
    <col min="2581" max="2581" width="9.7109375" style="94" customWidth="1"/>
    <col min="2582" max="2583" width="4.7109375" style="94" customWidth="1"/>
    <col min="2584" max="2584" width="9.7109375" style="94" customWidth="1"/>
    <col min="2585" max="2586" width="4.7109375" style="94" customWidth="1"/>
    <col min="2587" max="2587" width="9.7109375" style="94" customWidth="1"/>
    <col min="2588" max="2589" width="4.7109375" style="94" customWidth="1"/>
    <col min="2590" max="2590" width="9.7109375" style="94" customWidth="1"/>
    <col min="2591" max="2592" width="4.7109375" style="94" customWidth="1"/>
    <col min="2593" max="2593" width="9.7109375" style="94" customWidth="1"/>
    <col min="2594" max="2595" width="4.7109375" style="94" customWidth="1"/>
    <col min="2596" max="2596" width="9.7109375" style="94" customWidth="1"/>
    <col min="2597" max="2598" width="4.7109375" style="94" customWidth="1"/>
    <col min="2599" max="2599" width="9.7109375" style="94" customWidth="1"/>
    <col min="2600" max="2601" width="4.7109375" style="94" customWidth="1"/>
    <col min="2602" max="2602" width="9.7109375" style="94" customWidth="1"/>
    <col min="2603" max="2603" width="12.28515625" style="94" customWidth="1"/>
    <col min="2604" max="2819" width="9.140625" style="94"/>
    <col min="2820" max="2820" width="17.85546875" style="94" customWidth="1"/>
    <col min="2821" max="2822" width="10.7109375" style="94" customWidth="1"/>
    <col min="2823" max="2823" width="9.7109375" style="94" customWidth="1"/>
    <col min="2824" max="2825" width="8.7109375" style="94" customWidth="1"/>
    <col min="2826" max="2827" width="4.7109375" style="94" customWidth="1"/>
    <col min="2828" max="2828" width="9.7109375" style="94" customWidth="1"/>
    <col min="2829" max="2830" width="4.7109375" style="94" customWidth="1"/>
    <col min="2831" max="2831" width="9.7109375" style="94" customWidth="1"/>
    <col min="2832" max="2833" width="4.7109375" style="94" customWidth="1"/>
    <col min="2834" max="2834" width="9.7109375" style="94" customWidth="1"/>
    <col min="2835" max="2836" width="4.7109375" style="94" customWidth="1"/>
    <col min="2837" max="2837" width="9.7109375" style="94" customWidth="1"/>
    <col min="2838" max="2839" width="4.7109375" style="94" customWidth="1"/>
    <col min="2840" max="2840" width="9.7109375" style="94" customWidth="1"/>
    <col min="2841" max="2842" width="4.7109375" style="94" customWidth="1"/>
    <col min="2843" max="2843" width="9.7109375" style="94" customWidth="1"/>
    <col min="2844" max="2845" width="4.7109375" style="94" customWidth="1"/>
    <col min="2846" max="2846" width="9.7109375" style="94" customWidth="1"/>
    <col min="2847" max="2848" width="4.7109375" style="94" customWidth="1"/>
    <col min="2849" max="2849" width="9.7109375" style="94" customWidth="1"/>
    <col min="2850" max="2851" width="4.7109375" style="94" customWidth="1"/>
    <col min="2852" max="2852" width="9.7109375" style="94" customWidth="1"/>
    <col min="2853" max="2854" width="4.7109375" style="94" customWidth="1"/>
    <col min="2855" max="2855" width="9.7109375" style="94" customWidth="1"/>
    <col min="2856" max="2857" width="4.7109375" style="94" customWidth="1"/>
    <col min="2858" max="2858" width="9.7109375" style="94" customWidth="1"/>
    <col min="2859" max="2859" width="12.28515625" style="94" customWidth="1"/>
    <col min="2860" max="3075" width="9.140625" style="94"/>
    <col min="3076" max="3076" width="17.85546875" style="94" customWidth="1"/>
    <col min="3077" max="3078" width="10.7109375" style="94" customWidth="1"/>
    <col min="3079" max="3079" width="9.7109375" style="94" customWidth="1"/>
    <col min="3080" max="3081" width="8.7109375" style="94" customWidth="1"/>
    <col min="3082" max="3083" width="4.7109375" style="94" customWidth="1"/>
    <col min="3084" max="3084" width="9.7109375" style="94" customWidth="1"/>
    <col min="3085" max="3086" width="4.7109375" style="94" customWidth="1"/>
    <col min="3087" max="3087" width="9.7109375" style="94" customWidth="1"/>
    <col min="3088" max="3089" width="4.7109375" style="94" customWidth="1"/>
    <col min="3090" max="3090" width="9.7109375" style="94" customWidth="1"/>
    <col min="3091" max="3092" width="4.7109375" style="94" customWidth="1"/>
    <col min="3093" max="3093" width="9.7109375" style="94" customWidth="1"/>
    <col min="3094" max="3095" width="4.7109375" style="94" customWidth="1"/>
    <col min="3096" max="3096" width="9.7109375" style="94" customWidth="1"/>
    <col min="3097" max="3098" width="4.7109375" style="94" customWidth="1"/>
    <col min="3099" max="3099" width="9.7109375" style="94" customWidth="1"/>
    <col min="3100" max="3101" width="4.7109375" style="94" customWidth="1"/>
    <col min="3102" max="3102" width="9.7109375" style="94" customWidth="1"/>
    <col min="3103" max="3104" width="4.7109375" style="94" customWidth="1"/>
    <col min="3105" max="3105" width="9.7109375" style="94" customWidth="1"/>
    <col min="3106" max="3107" width="4.7109375" style="94" customWidth="1"/>
    <col min="3108" max="3108" width="9.7109375" style="94" customWidth="1"/>
    <col min="3109" max="3110" width="4.7109375" style="94" customWidth="1"/>
    <col min="3111" max="3111" width="9.7109375" style="94" customWidth="1"/>
    <col min="3112" max="3113" width="4.7109375" style="94" customWidth="1"/>
    <col min="3114" max="3114" width="9.7109375" style="94" customWidth="1"/>
    <col min="3115" max="3115" width="12.28515625" style="94" customWidth="1"/>
    <col min="3116" max="3331" width="9.140625" style="94"/>
    <col min="3332" max="3332" width="17.85546875" style="94" customWidth="1"/>
    <col min="3333" max="3334" width="10.7109375" style="94" customWidth="1"/>
    <col min="3335" max="3335" width="9.7109375" style="94" customWidth="1"/>
    <col min="3336" max="3337" width="8.7109375" style="94" customWidth="1"/>
    <col min="3338" max="3339" width="4.7109375" style="94" customWidth="1"/>
    <col min="3340" max="3340" width="9.7109375" style="94" customWidth="1"/>
    <col min="3341" max="3342" width="4.7109375" style="94" customWidth="1"/>
    <col min="3343" max="3343" width="9.7109375" style="94" customWidth="1"/>
    <col min="3344" max="3345" width="4.7109375" style="94" customWidth="1"/>
    <col min="3346" max="3346" width="9.7109375" style="94" customWidth="1"/>
    <col min="3347" max="3348" width="4.7109375" style="94" customWidth="1"/>
    <col min="3349" max="3349" width="9.7109375" style="94" customWidth="1"/>
    <col min="3350" max="3351" width="4.7109375" style="94" customWidth="1"/>
    <col min="3352" max="3352" width="9.7109375" style="94" customWidth="1"/>
    <col min="3353" max="3354" width="4.7109375" style="94" customWidth="1"/>
    <col min="3355" max="3355" width="9.7109375" style="94" customWidth="1"/>
    <col min="3356" max="3357" width="4.7109375" style="94" customWidth="1"/>
    <col min="3358" max="3358" width="9.7109375" style="94" customWidth="1"/>
    <col min="3359" max="3360" width="4.7109375" style="94" customWidth="1"/>
    <col min="3361" max="3361" width="9.7109375" style="94" customWidth="1"/>
    <col min="3362" max="3363" width="4.7109375" style="94" customWidth="1"/>
    <col min="3364" max="3364" width="9.7109375" style="94" customWidth="1"/>
    <col min="3365" max="3366" width="4.7109375" style="94" customWidth="1"/>
    <col min="3367" max="3367" width="9.7109375" style="94" customWidth="1"/>
    <col min="3368" max="3369" width="4.7109375" style="94" customWidth="1"/>
    <col min="3370" max="3370" width="9.7109375" style="94" customWidth="1"/>
    <col min="3371" max="3371" width="12.28515625" style="94" customWidth="1"/>
    <col min="3372" max="3587" width="9.140625" style="94"/>
    <col min="3588" max="3588" width="17.85546875" style="94" customWidth="1"/>
    <col min="3589" max="3590" width="10.7109375" style="94" customWidth="1"/>
    <col min="3591" max="3591" width="9.7109375" style="94" customWidth="1"/>
    <col min="3592" max="3593" width="8.7109375" style="94" customWidth="1"/>
    <col min="3594" max="3595" width="4.7109375" style="94" customWidth="1"/>
    <col min="3596" max="3596" width="9.7109375" style="94" customWidth="1"/>
    <col min="3597" max="3598" width="4.7109375" style="94" customWidth="1"/>
    <col min="3599" max="3599" width="9.7109375" style="94" customWidth="1"/>
    <col min="3600" max="3601" width="4.7109375" style="94" customWidth="1"/>
    <col min="3602" max="3602" width="9.7109375" style="94" customWidth="1"/>
    <col min="3603" max="3604" width="4.7109375" style="94" customWidth="1"/>
    <col min="3605" max="3605" width="9.7109375" style="94" customWidth="1"/>
    <col min="3606" max="3607" width="4.7109375" style="94" customWidth="1"/>
    <col min="3608" max="3608" width="9.7109375" style="94" customWidth="1"/>
    <col min="3609" max="3610" width="4.7109375" style="94" customWidth="1"/>
    <col min="3611" max="3611" width="9.7109375" style="94" customWidth="1"/>
    <col min="3612" max="3613" width="4.7109375" style="94" customWidth="1"/>
    <col min="3614" max="3614" width="9.7109375" style="94" customWidth="1"/>
    <col min="3615" max="3616" width="4.7109375" style="94" customWidth="1"/>
    <col min="3617" max="3617" width="9.7109375" style="94" customWidth="1"/>
    <col min="3618" max="3619" width="4.7109375" style="94" customWidth="1"/>
    <col min="3620" max="3620" width="9.7109375" style="94" customWidth="1"/>
    <col min="3621" max="3622" width="4.7109375" style="94" customWidth="1"/>
    <col min="3623" max="3623" width="9.7109375" style="94" customWidth="1"/>
    <col min="3624" max="3625" width="4.7109375" style="94" customWidth="1"/>
    <col min="3626" max="3626" width="9.7109375" style="94" customWidth="1"/>
    <col min="3627" max="3627" width="12.28515625" style="94" customWidth="1"/>
    <col min="3628" max="3843" width="9.140625" style="94"/>
    <col min="3844" max="3844" width="17.85546875" style="94" customWidth="1"/>
    <col min="3845" max="3846" width="10.7109375" style="94" customWidth="1"/>
    <col min="3847" max="3847" width="9.7109375" style="94" customWidth="1"/>
    <col min="3848" max="3849" width="8.7109375" style="94" customWidth="1"/>
    <col min="3850" max="3851" width="4.7109375" style="94" customWidth="1"/>
    <col min="3852" max="3852" width="9.7109375" style="94" customWidth="1"/>
    <col min="3853" max="3854" width="4.7109375" style="94" customWidth="1"/>
    <col min="3855" max="3855" width="9.7109375" style="94" customWidth="1"/>
    <col min="3856" max="3857" width="4.7109375" style="94" customWidth="1"/>
    <col min="3858" max="3858" width="9.7109375" style="94" customWidth="1"/>
    <col min="3859" max="3860" width="4.7109375" style="94" customWidth="1"/>
    <col min="3861" max="3861" width="9.7109375" style="94" customWidth="1"/>
    <col min="3862" max="3863" width="4.7109375" style="94" customWidth="1"/>
    <col min="3864" max="3864" width="9.7109375" style="94" customWidth="1"/>
    <col min="3865" max="3866" width="4.7109375" style="94" customWidth="1"/>
    <col min="3867" max="3867" width="9.7109375" style="94" customWidth="1"/>
    <col min="3868" max="3869" width="4.7109375" style="94" customWidth="1"/>
    <col min="3870" max="3870" width="9.7109375" style="94" customWidth="1"/>
    <col min="3871" max="3872" width="4.7109375" style="94" customWidth="1"/>
    <col min="3873" max="3873" width="9.7109375" style="94" customWidth="1"/>
    <col min="3874" max="3875" width="4.7109375" style="94" customWidth="1"/>
    <col min="3876" max="3876" width="9.7109375" style="94" customWidth="1"/>
    <col min="3877" max="3878" width="4.7109375" style="94" customWidth="1"/>
    <col min="3879" max="3879" width="9.7109375" style="94" customWidth="1"/>
    <col min="3880" max="3881" width="4.7109375" style="94" customWidth="1"/>
    <col min="3882" max="3882" width="9.7109375" style="94" customWidth="1"/>
    <col min="3883" max="3883" width="12.28515625" style="94" customWidth="1"/>
    <col min="3884" max="4099" width="9.140625" style="94"/>
    <col min="4100" max="4100" width="17.85546875" style="94" customWidth="1"/>
    <col min="4101" max="4102" width="10.7109375" style="94" customWidth="1"/>
    <col min="4103" max="4103" width="9.7109375" style="94" customWidth="1"/>
    <col min="4104" max="4105" width="8.7109375" style="94" customWidth="1"/>
    <col min="4106" max="4107" width="4.7109375" style="94" customWidth="1"/>
    <col min="4108" max="4108" width="9.7109375" style="94" customWidth="1"/>
    <col min="4109" max="4110" width="4.7109375" style="94" customWidth="1"/>
    <col min="4111" max="4111" width="9.7109375" style="94" customWidth="1"/>
    <col min="4112" max="4113" width="4.7109375" style="94" customWidth="1"/>
    <col min="4114" max="4114" width="9.7109375" style="94" customWidth="1"/>
    <col min="4115" max="4116" width="4.7109375" style="94" customWidth="1"/>
    <col min="4117" max="4117" width="9.7109375" style="94" customWidth="1"/>
    <col min="4118" max="4119" width="4.7109375" style="94" customWidth="1"/>
    <col min="4120" max="4120" width="9.7109375" style="94" customWidth="1"/>
    <col min="4121" max="4122" width="4.7109375" style="94" customWidth="1"/>
    <col min="4123" max="4123" width="9.7109375" style="94" customWidth="1"/>
    <col min="4124" max="4125" width="4.7109375" style="94" customWidth="1"/>
    <col min="4126" max="4126" width="9.7109375" style="94" customWidth="1"/>
    <col min="4127" max="4128" width="4.7109375" style="94" customWidth="1"/>
    <col min="4129" max="4129" width="9.7109375" style="94" customWidth="1"/>
    <col min="4130" max="4131" width="4.7109375" style="94" customWidth="1"/>
    <col min="4132" max="4132" width="9.7109375" style="94" customWidth="1"/>
    <col min="4133" max="4134" width="4.7109375" style="94" customWidth="1"/>
    <col min="4135" max="4135" width="9.7109375" style="94" customWidth="1"/>
    <col min="4136" max="4137" width="4.7109375" style="94" customWidth="1"/>
    <col min="4138" max="4138" width="9.7109375" style="94" customWidth="1"/>
    <col min="4139" max="4139" width="12.28515625" style="94" customWidth="1"/>
    <col min="4140" max="4355" width="9.140625" style="94"/>
    <col min="4356" max="4356" width="17.85546875" style="94" customWidth="1"/>
    <col min="4357" max="4358" width="10.7109375" style="94" customWidth="1"/>
    <col min="4359" max="4359" width="9.7109375" style="94" customWidth="1"/>
    <col min="4360" max="4361" width="8.7109375" style="94" customWidth="1"/>
    <col min="4362" max="4363" width="4.7109375" style="94" customWidth="1"/>
    <col min="4364" max="4364" width="9.7109375" style="94" customWidth="1"/>
    <col min="4365" max="4366" width="4.7109375" style="94" customWidth="1"/>
    <col min="4367" max="4367" width="9.7109375" style="94" customWidth="1"/>
    <col min="4368" max="4369" width="4.7109375" style="94" customWidth="1"/>
    <col min="4370" max="4370" width="9.7109375" style="94" customWidth="1"/>
    <col min="4371" max="4372" width="4.7109375" style="94" customWidth="1"/>
    <col min="4373" max="4373" width="9.7109375" style="94" customWidth="1"/>
    <col min="4374" max="4375" width="4.7109375" style="94" customWidth="1"/>
    <col min="4376" max="4376" width="9.7109375" style="94" customWidth="1"/>
    <col min="4377" max="4378" width="4.7109375" style="94" customWidth="1"/>
    <col min="4379" max="4379" width="9.7109375" style="94" customWidth="1"/>
    <col min="4380" max="4381" width="4.7109375" style="94" customWidth="1"/>
    <col min="4382" max="4382" width="9.7109375" style="94" customWidth="1"/>
    <col min="4383" max="4384" width="4.7109375" style="94" customWidth="1"/>
    <col min="4385" max="4385" width="9.7109375" style="94" customWidth="1"/>
    <col min="4386" max="4387" width="4.7109375" style="94" customWidth="1"/>
    <col min="4388" max="4388" width="9.7109375" style="94" customWidth="1"/>
    <col min="4389" max="4390" width="4.7109375" style="94" customWidth="1"/>
    <col min="4391" max="4391" width="9.7109375" style="94" customWidth="1"/>
    <col min="4392" max="4393" width="4.7109375" style="94" customWidth="1"/>
    <col min="4394" max="4394" width="9.7109375" style="94" customWidth="1"/>
    <col min="4395" max="4395" width="12.28515625" style="94" customWidth="1"/>
    <col min="4396" max="4611" width="9.140625" style="94"/>
    <col min="4612" max="4612" width="17.85546875" style="94" customWidth="1"/>
    <col min="4613" max="4614" width="10.7109375" style="94" customWidth="1"/>
    <col min="4615" max="4615" width="9.7109375" style="94" customWidth="1"/>
    <col min="4616" max="4617" width="8.7109375" style="94" customWidth="1"/>
    <col min="4618" max="4619" width="4.7109375" style="94" customWidth="1"/>
    <col min="4620" max="4620" width="9.7109375" style="94" customWidth="1"/>
    <col min="4621" max="4622" width="4.7109375" style="94" customWidth="1"/>
    <col min="4623" max="4623" width="9.7109375" style="94" customWidth="1"/>
    <col min="4624" max="4625" width="4.7109375" style="94" customWidth="1"/>
    <col min="4626" max="4626" width="9.7109375" style="94" customWidth="1"/>
    <col min="4627" max="4628" width="4.7109375" style="94" customWidth="1"/>
    <col min="4629" max="4629" width="9.7109375" style="94" customWidth="1"/>
    <col min="4630" max="4631" width="4.7109375" style="94" customWidth="1"/>
    <col min="4632" max="4632" width="9.7109375" style="94" customWidth="1"/>
    <col min="4633" max="4634" width="4.7109375" style="94" customWidth="1"/>
    <col min="4635" max="4635" width="9.7109375" style="94" customWidth="1"/>
    <col min="4636" max="4637" width="4.7109375" style="94" customWidth="1"/>
    <col min="4638" max="4638" width="9.7109375" style="94" customWidth="1"/>
    <col min="4639" max="4640" width="4.7109375" style="94" customWidth="1"/>
    <col min="4641" max="4641" width="9.7109375" style="94" customWidth="1"/>
    <col min="4642" max="4643" width="4.7109375" style="94" customWidth="1"/>
    <col min="4644" max="4644" width="9.7109375" style="94" customWidth="1"/>
    <col min="4645" max="4646" width="4.7109375" style="94" customWidth="1"/>
    <col min="4647" max="4647" width="9.7109375" style="94" customWidth="1"/>
    <col min="4648" max="4649" width="4.7109375" style="94" customWidth="1"/>
    <col min="4650" max="4650" width="9.7109375" style="94" customWidth="1"/>
    <col min="4651" max="4651" width="12.28515625" style="94" customWidth="1"/>
    <col min="4652" max="4867" width="9.140625" style="94"/>
    <col min="4868" max="4868" width="17.85546875" style="94" customWidth="1"/>
    <col min="4869" max="4870" width="10.7109375" style="94" customWidth="1"/>
    <col min="4871" max="4871" width="9.7109375" style="94" customWidth="1"/>
    <col min="4872" max="4873" width="8.7109375" style="94" customWidth="1"/>
    <col min="4874" max="4875" width="4.7109375" style="94" customWidth="1"/>
    <col min="4876" max="4876" width="9.7109375" style="94" customWidth="1"/>
    <col min="4877" max="4878" width="4.7109375" style="94" customWidth="1"/>
    <col min="4879" max="4879" width="9.7109375" style="94" customWidth="1"/>
    <col min="4880" max="4881" width="4.7109375" style="94" customWidth="1"/>
    <col min="4882" max="4882" width="9.7109375" style="94" customWidth="1"/>
    <col min="4883" max="4884" width="4.7109375" style="94" customWidth="1"/>
    <col min="4885" max="4885" width="9.7109375" style="94" customWidth="1"/>
    <col min="4886" max="4887" width="4.7109375" style="94" customWidth="1"/>
    <col min="4888" max="4888" width="9.7109375" style="94" customWidth="1"/>
    <col min="4889" max="4890" width="4.7109375" style="94" customWidth="1"/>
    <col min="4891" max="4891" width="9.7109375" style="94" customWidth="1"/>
    <col min="4892" max="4893" width="4.7109375" style="94" customWidth="1"/>
    <col min="4894" max="4894" width="9.7109375" style="94" customWidth="1"/>
    <col min="4895" max="4896" width="4.7109375" style="94" customWidth="1"/>
    <col min="4897" max="4897" width="9.7109375" style="94" customWidth="1"/>
    <col min="4898" max="4899" width="4.7109375" style="94" customWidth="1"/>
    <col min="4900" max="4900" width="9.7109375" style="94" customWidth="1"/>
    <col min="4901" max="4902" width="4.7109375" style="94" customWidth="1"/>
    <col min="4903" max="4903" width="9.7109375" style="94" customWidth="1"/>
    <col min="4904" max="4905" width="4.7109375" style="94" customWidth="1"/>
    <col min="4906" max="4906" width="9.7109375" style="94" customWidth="1"/>
    <col min="4907" max="4907" width="12.28515625" style="94" customWidth="1"/>
    <col min="4908" max="5123" width="9.140625" style="94"/>
    <col min="5124" max="5124" width="17.85546875" style="94" customWidth="1"/>
    <col min="5125" max="5126" width="10.7109375" style="94" customWidth="1"/>
    <col min="5127" max="5127" width="9.7109375" style="94" customWidth="1"/>
    <col min="5128" max="5129" width="8.7109375" style="94" customWidth="1"/>
    <col min="5130" max="5131" width="4.7109375" style="94" customWidth="1"/>
    <col min="5132" max="5132" width="9.7109375" style="94" customWidth="1"/>
    <col min="5133" max="5134" width="4.7109375" style="94" customWidth="1"/>
    <col min="5135" max="5135" width="9.7109375" style="94" customWidth="1"/>
    <col min="5136" max="5137" width="4.7109375" style="94" customWidth="1"/>
    <col min="5138" max="5138" width="9.7109375" style="94" customWidth="1"/>
    <col min="5139" max="5140" width="4.7109375" style="94" customWidth="1"/>
    <col min="5141" max="5141" width="9.7109375" style="94" customWidth="1"/>
    <col min="5142" max="5143" width="4.7109375" style="94" customWidth="1"/>
    <col min="5144" max="5144" width="9.7109375" style="94" customWidth="1"/>
    <col min="5145" max="5146" width="4.7109375" style="94" customWidth="1"/>
    <col min="5147" max="5147" width="9.7109375" style="94" customWidth="1"/>
    <col min="5148" max="5149" width="4.7109375" style="94" customWidth="1"/>
    <col min="5150" max="5150" width="9.7109375" style="94" customWidth="1"/>
    <col min="5151" max="5152" width="4.7109375" style="94" customWidth="1"/>
    <col min="5153" max="5153" width="9.7109375" style="94" customWidth="1"/>
    <col min="5154" max="5155" width="4.7109375" style="94" customWidth="1"/>
    <col min="5156" max="5156" width="9.7109375" style="94" customWidth="1"/>
    <col min="5157" max="5158" width="4.7109375" style="94" customWidth="1"/>
    <col min="5159" max="5159" width="9.7109375" style="94" customWidth="1"/>
    <col min="5160" max="5161" width="4.7109375" style="94" customWidth="1"/>
    <col min="5162" max="5162" width="9.7109375" style="94" customWidth="1"/>
    <col min="5163" max="5163" width="12.28515625" style="94" customWidth="1"/>
    <col min="5164" max="5379" width="9.140625" style="94"/>
    <col min="5380" max="5380" width="17.85546875" style="94" customWidth="1"/>
    <col min="5381" max="5382" width="10.7109375" style="94" customWidth="1"/>
    <col min="5383" max="5383" width="9.7109375" style="94" customWidth="1"/>
    <col min="5384" max="5385" width="8.7109375" style="94" customWidth="1"/>
    <col min="5386" max="5387" width="4.7109375" style="94" customWidth="1"/>
    <col min="5388" max="5388" width="9.7109375" style="94" customWidth="1"/>
    <col min="5389" max="5390" width="4.7109375" style="94" customWidth="1"/>
    <col min="5391" max="5391" width="9.7109375" style="94" customWidth="1"/>
    <col min="5392" max="5393" width="4.7109375" style="94" customWidth="1"/>
    <col min="5394" max="5394" width="9.7109375" style="94" customWidth="1"/>
    <col min="5395" max="5396" width="4.7109375" style="94" customWidth="1"/>
    <col min="5397" max="5397" width="9.7109375" style="94" customWidth="1"/>
    <col min="5398" max="5399" width="4.7109375" style="94" customWidth="1"/>
    <col min="5400" max="5400" width="9.7109375" style="94" customWidth="1"/>
    <col min="5401" max="5402" width="4.7109375" style="94" customWidth="1"/>
    <col min="5403" max="5403" width="9.7109375" style="94" customWidth="1"/>
    <col min="5404" max="5405" width="4.7109375" style="94" customWidth="1"/>
    <col min="5406" max="5406" width="9.7109375" style="94" customWidth="1"/>
    <col min="5407" max="5408" width="4.7109375" style="94" customWidth="1"/>
    <col min="5409" max="5409" width="9.7109375" style="94" customWidth="1"/>
    <col min="5410" max="5411" width="4.7109375" style="94" customWidth="1"/>
    <col min="5412" max="5412" width="9.7109375" style="94" customWidth="1"/>
    <col min="5413" max="5414" width="4.7109375" style="94" customWidth="1"/>
    <col min="5415" max="5415" width="9.7109375" style="94" customWidth="1"/>
    <col min="5416" max="5417" width="4.7109375" style="94" customWidth="1"/>
    <col min="5418" max="5418" width="9.7109375" style="94" customWidth="1"/>
    <col min="5419" max="5419" width="12.28515625" style="94" customWidth="1"/>
    <col min="5420" max="5635" width="9.140625" style="94"/>
    <col min="5636" max="5636" width="17.85546875" style="94" customWidth="1"/>
    <col min="5637" max="5638" width="10.7109375" style="94" customWidth="1"/>
    <col min="5639" max="5639" width="9.7109375" style="94" customWidth="1"/>
    <col min="5640" max="5641" width="8.7109375" style="94" customWidth="1"/>
    <col min="5642" max="5643" width="4.7109375" style="94" customWidth="1"/>
    <col min="5644" max="5644" width="9.7109375" style="94" customWidth="1"/>
    <col min="5645" max="5646" width="4.7109375" style="94" customWidth="1"/>
    <col min="5647" max="5647" width="9.7109375" style="94" customWidth="1"/>
    <col min="5648" max="5649" width="4.7109375" style="94" customWidth="1"/>
    <col min="5650" max="5650" width="9.7109375" style="94" customWidth="1"/>
    <col min="5651" max="5652" width="4.7109375" style="94" customWidth="1"/>
    <col min="5653" max="5653" width="9.7109375" style="94" customWidth="1"/>
    <col min="5654" max="5655" width="4.7109375" style="94" customWidth="1"/>
    <col min="5656" max="5656" width="9.7109375" style="94" customWidth="1"/>
    <col min="5657" max="5658" width="4.7109375" style="94" customWidth="1"/>
    <col min="5659" max="5659" width="9.7109375" style="94" customWidth="1"/>
    <col min="5660" max="5661" width="4.7109375" style="94" customWidth="1"/>
    <col min="5662" max="5662" width="9.7109375" style="94" customWidth="1"/>
    <col min="5663" max="5664" width="4.7109375" style="94" customWidth="1"/>
    <col min="5665" max="5665" width="9.7109375" style="94" customWidth="1"/>
    <col min="5666" max="5667" width="4.7109375" style="94" customWidth="1"/>
    <col min="5668" max="5668" width="9.7109375" style="94" customWidth="1"/>
    <col min="5669" max="5670" width="4.7109375" style="94" customWidth="1"/>
    <col min="5671" max="5671" width="9.7109375" style="94" customWidth="1"/>
    <col min="5672" max="5673" width="4.7109375" style="94" customWidth="1"/>
    <col min="5674" max="5674" width="9.7109375" style="94" customWidth="1"/>
    <col min="5675" max="5675" width="12.28515625" style="94" customWidth="1"/>
    <col min="5676" max="5891" width="9.140625" style="94"/>
    <col min="5892" max="5892" width="17.85546875" style="94" customWidth="1"/>
    <col min="5893" max="5894" width="10.7109375" style="94" customWidth="1"/>
    <col min="5895" max="5895" width="9.7109375" style="94" customWidth="1"/>
    <col min="5896" max="5897" width="8.7109375" style="94" customWidth="1"/>
    <col min="5898" max="5899" width="4.7109375" style="94" customWidth="1"/>
    <col min="5900" max="5900" width="9.7109375" style="94" customWidth="1"/>
    <col min="5901" max="5902" width="4.7109375" style="94" customWidth="1"/>
    <col min="5903" max="5903" width="9.7109375" style="94" customWidth="1"/>
    <col min="5904" max="5905" width="4.7109375" style="94" customWidth="1"/>
    <col min="5906" max="5906" width="9.7109375" style="94" customWidth="1"/>
    <col min="5907" max="5908" width="4.7109375" style="94" customWidth="1"/>
    <col min="5909" max="5909" width="9.7109375" style="94" customWidth="1"/>
    <col min="5910" max="5911" width="4.7109375" style="94" customWidth="1"/>
    <col min="5912" max="5912" width="9.7109375" style="94" customWidth="1"/>
    <col min="5913" max="5914" width="4.7109375" style="94" customWidth="1"/>
    <col min="5915" max="5915" width="9.7109375" style="94" customWidth="1"/>
    <col min="5916" max="5917" width="4.7109375" style="94" customWidth="1"/>
    <col min="5918" max="5918" width="9.7109375" style="94" customWidth="1"/>
    <col min="5919" max="5920" width="4.7109375" style="94" customWidth="1"/>
    <col min="5921" max="5921" width="9.7109375" style="94" customWidth="1"/>
    <col min="5922" max="5923" width="4.7109375" style="94" customWidth="1"/>
    <col min="5924" max="5924" width="9.7109375" style="94" customWidth="1"/>
    <col min="5925" max="5926" width="4.7109375" style="94" customWidth="1"/>
    <col min="5927" max="5927" width="9.7109375" style="94" customWidth="1"/>
    <col min="5928" max="5929" width="4.7109375" style="94" customWidth="1"/>
    <col min="5930" max="5930" width="9.7109375" style="94" customWidth="1"/>
    <col min="5931" max="5931" width="12.28515625" style="94" customWidth="1"/>
    <col min="5932" max="6147" width="9.140625" style="94"/>
    <col min="6148" max="6148" width="17.85546875" style="94" customWidth="1"/>
    <col min="6149" max="6150" width="10.7109375" style="94" customWidth="1"/>
    <col min="6151" max="6151" width="9.7109375" style="94" customWidth="1"/>
    <col min="6152" max="6153" width="8.7109375" style="94" customWidth="1"/>
    <col min="6154" max="6155" width="4.7109375" style="94" customWidth="1"/>
    <col min="6156" max="6156" width="9.7109375" style="94" customWidth="1"/>
    <col min="6157" max="6158" width="4.7109375" style="94" customWidth="1"/>
    <col min="6159" max="6159" width="9.7109375" style="94" customWidth="1"/>
    <col min="6160" max="6161" width="4.7109375" style="94" customWidth="1"/>
    <col min="6162" max="6162" width="9.7109375" style="94" customWidth="1"/>
    <col min="6163" max="6164" width="4.7109375" style="94" customWidth="1"/>
    <col min="6165" max="6165" width="9.7109375" style="94" customWidth="1"/>
    <col min="6166" max="6167" width="4.7109375" style="94" customWidth="1"/>
    <col min="6168" max="6168" width="9.7109375" style="94" customWidth="1"/>
    <col min="6169" max="6170" width="4.7109375" style="94" customWidth="1"/>
    <col min="6171" max="6171" width="9.7109375" style="94" customWidth="1"/>
    <col min="6172" max="6173" width="4.7109375" style="94" customWidth="1"/>
    <col min="6174" max="6174" width="9.7109375" style="94" customWidth="1"/>
    <col min="6175" max="6176" width="4.7109375" style="94" customWidth="1"/>
    <col min="6177" max="6177" width="9.7109375" style="94" customWidth="1"/>
    <col min="6178" max="6179" width="4.7109375" style="94" customWidth="1"/>
    <col min="6180" max="6180" width="9.7109375" style="94" customWidth="1"/>
    <col min="6181" max="6182" width="4.7109375" style="94" customWidth="1"/>
    <col min="6183" max="6183" width="9.7109375" style="94" customWidth="1"/>
    <col min="6184" max="6185" width="4.7109375" style="94" customWidth="1"/>
    <col min="6186" max="6186" width="9.7109375" style="94" customWidth="1"/>
    <col min="6187" max="6187" width="12.28515625" style="94" customWidth="1"/>
    <col min="6188" max="6403" width="9.140625" style="94"/>
    <col min="6404" max="6404" width="17.85546875" style="94" customWidth="1"/>
    <col min="6405" max="6406" width="10.7109375" style="94" customWidth="1"/>
    <col min="6407" max="6407" width="9.7109375" style="94" customWidth="1"/>
    <col min="6408" max="6409" width="8.7109375" style="94" customWidth="1"/>
    <col min="6410" max="6411" width="4.7109375" style="94" customWidth="1"/>
    <col min="6412" max="6412" width="9.7109375" style="94" customWidth="1"/>
    <col min="6413" max="6414" width="4.7109375" style="94" customWidth="1"/>
    <col min="6415" max="6415" width="9.7109375" style="94" customWidth="1"/>
    <col min="6416" max="6417" width="4.7109375" style="94" customWidth="1"/>
    <col min="6418" max="6418" width="9.7109375" style="94" customWidth="1"/>
    <col min="6419" max="6420" width="4.7109375" style="94" customWidth="1"/>
    <col min="6421" max="6421" width="9.7109375" style="94" customWidth="1"/>
    <col min="6422" max="6423" width="4.7109375" style="94" customWidth="1"/>
    <col min="6424" max="6424" width="9.7109375" style="94" customWidth="1"/>
    <col min="6425" max="6426" width="4.7109375" style="94" customWidth="1"/>
    <col min="6427" max="6427" width="9.7109375" style="94" customWidth="1"/>
    <col min="6428" max="6429" width="4.7109375" style="94" customWidth="1"/>
    <col min="6430" max="6430" width="9.7109375" style="94" customWidth="1"/>
    <col min="6431" max="6432" width="4.7109375" style="94" customWidth="1"/>
    <col min="6433" max="6433" width="9.7109375" style="94" customWidth="1"/>
    <col min="6434" max="6435" width="4.7109375" style="94" customWidth="1"/>
    <col min="6436" max="6436" width="9.7109375" style="94" customWidth="1"/>
    <col min="6437" max="6438" width="4.7109375" style="94" customWidth="1"/>
    <col min="6439" max="6439" width="9.7109375" style="94" customWidth="1"/>
    <col min="6440" max="6441" width="4.7109375" style="94" customWidth="1"/>
    <col min="6442" max="6442" width="9.7109375" style="94" customWidth="1"/>
    <col min="6443" max="6443" width="12.28515625" style="94" customWidth="1"/>
    <col min="6444" max="6659" width="9.140625" style="94"/>
    <col min="6660" max="6660" width="17.85546875" style="94" customWidth="1"/>
    <col min="6661" max="6662" width="10.7109375" style="94" customWidth="1"/>
    <col min="6663" max="6663" width="9.7109375" style="94" customWidth="1"/>
    <col min="6664" max="6665" width="8.7109375" style="94" customWidth="1"/>
    <col min="6666" max="6667" width="4.7109375" style="94" customWidth="1"/>
    <col min="6668" max="6668" width="9.7109375" style="94" customWidth="1"/>
    <col min="6669" max="6670" width="4.7109375" style="94" customWidth="1"/>
    <col min="6671" max="6671" width="9.7109375" style="94" customWidth="1"/>
    <col min="6672" max="6673" width="4.7109375" style="94" customWidth="1"/>
    <col min="6674" max="6674" width="9.7109375" style="94" customWidth="1"/>
    <col min="6675" max="6676" width="4.7109375" style="94" customWidth="1"/>
    <col min="6677" max="6677" width="9.7109375" style="94" customWidth="1"/>
    <col min="6678" max="6679" width="4.7109375" style="94" customWidth="1"/>
    <col min="6680" max="6680" width="9.7109375" style="94" customWidth="1"/>
    <col min="6681" max="6682" width="4.7109375" style="94" customWidth="1"/>
    <col min="6683" max="6683" width="9.7109375" style="94" customWidth="1"/>
    <col min="6684" max="6685" width="4.7109375" style="94" customWidth="1"/>
    <col min="6686" max="6686" width="9.7109375" style="94" customWidth="1"/>
    <col min="6687" max="6688" width="4.7109375" style="94" customWidth="1"/>
    <col min="6689" max="6689" width="9.7109375" style="94" customWidth="1"/>
    <col min="6690" max="6691" width="4.7109375" style="94" customWidth="1"/>
    <col min="6692" max="6692" width="9.7109375" style="94" customWidth="1"/>
    <col min="6693" max="6694" width="4.7109375" style="94" customWidth="1"/>
    <col min="6695" max="6695" width="9.7109375" style="94" customWidth="1"/>
    <col min="6696" max="6697" width="4.7109375" style="94" customWidth="1"/>
    <col min="6698" max="6698" width="9.7109375" style="94" customWidth="1"/>
    <col min="6699" max="6699" width="12.28515625" style="94" customWidth="1"/>
    <col min="6700" max="6915" width="9.140625" style="94"/>
    <col min="6916" max="6916" width="17.85546875" style="94" customWidth="1"/>
    <col min="6917" max="6918" width="10.7109375" style="94" customWidth="1"/>
    <col min="6919" max="6919" width="9.7109375" style="94" customWidth="1"/>
    <col min="6920" max="6921" width="8.7109375" style="94" customWidth="1"/>
    <col min="6922" max="6923" width="4.7109375" style="94" customWidth="1"/>
    <col min="6924" max="6924" width="9.7109375" style="94" customWidth="1"/>
    <col min="6925" max="6926" width="4.7109375" style="94" customWidth="1"/>
    <col min="6927" max="6927" width="9.7109375" style="94" customWidth="1"/>
    <col min="6928" max="6929" width="4.7109375" style="94" customWidth="1"/>
    <col min="6930" max="6930" width="9.7109375" style="94" customWidth="1"/>
    <col min="6931" max="6932" width="4.7109375" style="94" customWidth="1"/>
    <col min="6933" max="6933" width="9.7109375" style="94" customWidth="1"/>
    <col min="6934" max="6935" width="4.7109375" style="94" customWidth="1"/>
    <col min="6936" max="6936" width="9.7109375" style="94" customWidth="1"/>
    <col min="6937" max="6938" width="4.7109375" style="94" customWidth="1"/>
    <col min="6939" max="6939" width="9.7109375" style="94" customWidth="1"/>
    <col min="6940" max="6941" width="4.7109375" style="94" customWidth="1"/>
    <col min="6942" max="6942" width="9.7109375" style="94" customWidth="1"/>
    <col min="6943" max="6944" width="4.7109375" style="94" customWidth="1"/>
    <col min="6945" max="6945" width="9.7109375" style="94" customWidth="1"/>
    <col min="6946" max="6947" width="4.7109375" style="94" customWidth="1"/>
    <col min="6948" max="6948" width="9.7109375" style="94" customWidth="1"/>
    <col min="6949" max="6950" width="4.7109375" style="94" customWidth="1"/>
    <col min="6951" max="6951" width="9.7109375" style="94" customWidth="1"/>
    <col min="6952" max="6953" width="4.7109375" style="94" customWidth="1"/>
    <col min="6954" max="6954" width="9.7109375" style="94" customWidth="1"/>
    <col min="6955" max="6955" width="12.28515625" style="94" customWidth="1"/>
    <col min="6956" max="7171" width="9.140625" style="94"/>
    <col min="7172" max="7172" width="17.85546875" style="94" customWidth="1"/>
    <col min="7173" max="7174" width="10.7109375" style="94" customWidth="1"/>
    <col min="7175" max="7175" width="9.7109375" style="94" customWidth="1"/>
    <col min="7176" max="7177" width="8.7109375" style="94" customWidth="1"/>
    <col min="7178" max="7179" width="4.7109375" style="94" customWidth="1"/>
    <col min="7180" max="7180" width="9.7109375" style="94" customWidth="1"/>
    <col min="7181" max="7182" width="4.7109375" style="94" customWidth="1"/>
    <col min="7183" max="7183" width="9.7109375" style="94" customWidth="1"/>
    <col min="7184" max="7185" width="4.7109375" style="94" customWidth="1"/>
    <col min="7186" max="7186" width="9.7109375" style="94" customWidth="1"/>
    <col min="7187" max="7188" width="4.7109375" style="94" customWidth="1"/>
    <col min="7189" max="7189" width="9.7109375" style="94" customWidth="1"/>
    <col min="7190" max="7191" width="4.7109375" style="94" customWidth="1"/>
    <col min="7192" max="7192" width="9.7109375" style="94" customWidth="1"/>
    <col min="7193" max="7194" width="4.7109375" style="94" customWidth="1"/>
    <col min="7195" max="7195" width="9.7109375" style="94" customWidth="1"/>
    <col min="7196" max="7197" width="4.7109375" style="94" customWidth="1"/>
    <col min="7198" max="7198" width="9.7109375" style="94" customWidth="1"/>
    <col min="7199" max="7200" width="4.7109375" style="94" customWidth="1"/>
    <col min="7201" max="7201" width="9.7109375" style="94" customWidth="1"/>
    <col min="7202" max="7203" width="4.7109375" style="94" customWidth="1"/>
    <col min="7204" max="7204" width="9.7109375" style="94" customWidth="1"/>
    <col min="7205" max="7206" width="4.7109375" style="94" customWidth="1"/>
    <col min="7207" max="7207" width="9.7109375" style="94" customWidth="1"/>
    <col min="7208" max="7209" width="4.7109375" style="94" customWidth="1"/>
    <col min="7210" max="7210" width="9.7109375" style="94" customWidth="1"/>
    <col min="7211" max="7211" width="12.28515625" style="94" customWidth="1"/>
    <col min="7212" max="7427" width="9.140625" style="94"/>
    <col min="7428" max="7428" width="17.85546875" style="94" customWidth="1"/>
    <col min="7429" max="7430" width="10.7109375" style="94" customWidth="1"/>
    <col min="7431" max="7431" width="9.7109375" style="94" customWidth="1"/>
    <col min="7432" max="7433" width="8.7109375" style="94" customWidth="1"/>
    <col min="7434" max="7435" width="4.7109375" style="94" customWidth="1"/>
    <col min="7436" max="7436" width="9.7109375" style="94" customWidth="1"/>
    <col min="7437" max="7438" width="4.7109375" style="94" customWidth="1"/>
    <col min="7439" max="7439" width="9.7109375" style="94" customWidth="1"/>
    <col min="7440" max="7441" width="4.7109375" style="94" customWidth="1"/>
    <col min="7442" max="7442" width="9.7109375" style="94" customWidth="1"/>
    <col min="7443" max="7444" width="4.7109375" style="94" customWidth="1"/>
    <col min="7445" max="7445" width="9.7109375" style="94" customWidth="1"/>
    <col min="7446" max="7447" width="4.7109375" style="94" customWidth="1"/>
    <col min="7448" max="7448" width="9.7109375" style="94" customWidth="1"/>
    <col min="7449" max="7450" width="4.7109375" style="94" customWidth="1"/>
    <col min="7451" max="7451" width="9.7109375" style="94" customWidth="1"/>
    <col min="7452" max="7453" width="4.7109375" style="94" customWidth="1"/>
    <col min="7454" max="7454" width="9.7109375" style="94" customWidth="1"/>
    <col min="7455" max="7456" width="4.7109375" style="94" customWidth="1"/>
    <col min="7457" max="7457" width="9.7109375" style="94" customWidth="1"/>
    <col min="7458" max="7459" width="4.7109375" style="94" customWidth="1"/>
    <col min="7460" max="7460" width="9.7109375" style="94" customWidth="1"/>
    <col min="7461" max="7462" width="4.7109375" style="94" customWidth="1"/>
    <col min="7463" max="7463" width="9.7109375" style="94" customWidth="1"/>
    <col min="7464" max="7465" width="4.7109375" style="94" customWidth="1"/>
    <col min="7466" max="7466" width="9.7109375" style="94" customWidth="1"/>
    <col min="7467" max="7467" width="12.28515625" style="94" customWidth="1"/>
    <col min="7468" max="7683" width="9.140625" style="94"/>
    <col min="7684" max="7684" width="17.85546875" style="94" customWidth="1"/>
    <col min="7685" max="7686" width="10.7109375" style="94" customWidth="1"/>
    <col min="7687" max="7687" width="9.7109375" style="94" customWidth="1"/>
    <col min="7688" max="7689" width="8.7109375" style="94" customWidth="1"/>
    <col min="7690" max="7691" width="4.7109375" style="94" customWidth="1"/>
    <col min="7692" max="7692" width="9.7109375" style="94" customWidth="1"/>
    <col min="7693" max="7694" width="4.7109375" style="94" customWidth="1"/>
    <col min="7695" max="7695" width="9.7109375" style="94" customWidth="1"/>
    <col min="7696" max="7697" width="4.7109375" style="94" customWidth="1"/>
    <col min="7698" max="7698" width="9.7109375" style="94" customWidth="1"/>
    <col min="7699" max="7700" width="4.7109375" style="94" customWidth="1"/>
    <col min="7701" max="7701" width="9.7109375" style="94" customWidth="1"/>
    <col min="7702" max="7703" width="4.7109375" style="94" customWidth="1"/>
    <col min="7704" max="7704" width="9.7109375" style="94" customWidth="1"/>
    <col min="7705" max="7706" width="4.7109375" style="94" customWidth="1"/>
    <col min="7707" max="7707" width="9.7109375" style="94" customWidth="1"/>
    <col min="7708" max="7709" width="4.7109375" style="94" customWidth="1"/>
    <col min="7710" max="7710" width="9.7109375" style="94" customWidth="1"/>
    <col min="7711" max="7712" width="4.7109375" style="94" customWidth="1"/>
    <col min="7713" max="7713" width="9.7109375" style="94" customWidth="1"/>
    <col min="7714" max="7715" width="4.7109375" style="94" customWidth="1"/>
    <col min="7716" max="7716" width="9.7109375" style="94" customWidth="1"/>
    <col min="7717" max="7718" width="4.7109375" style="94" customWidth="1"/>
    <col min="7719" max="7719" width="9.7109375" style="94" customWidth="1"/>
    <col min="7720" max="7721" width="4.7109375" style="94" customWidth="1"/>
    <col min="7722" max="7722" width="9.7109375" style="94" customWidth="1"/>
    <col min="7723" max="7723" width="12.28515625" style="94" customWidth="1"/>
    <col min="7724" max="7939" width="9.140625" style="94"/>
    <col min="7940" max="7940" width="17.85546875" style="94" customWidth="1"/>
    <col min="7941" max="7942" width="10.7109375" style="94" customWidth="1"/>
    <col min="7943" max="7943" width="9.7109375" style="94" customWidth="1"/>
    <col min="7944" max="7945" width="8.7109375" style="94" customWidth="1"/>
    <col min="7946" max="7947" width="4.7109375" style="94" customWidth="1"/>
    <col min="7948" max="7948" width="9.7109375" style="94" customWidth="1"/>
    <col min="7949" max="7950" width="4.7109375" style="94" customWidth="1"/>
    <col min="7951" max="7951" width="9.7109375" style="94" customWidth="1"/>
    <col min="7952" max="7953" width="4.7109375" style="94" customWidth="1"/>
    <col min="7954" max="7954" width="9.7109375" style="94" customWidth="1"/>
    <col min="7955" max="7956" width="4.7109375" style="94" customWidth="1"/>
    <col min="7957" max="7957" width="9.7109375" style="94" customWidth="1"/>
    <col min="7958" max="7959" width="4.7109375" style="94" customWidth="1"/>
    <col min="7960" max="7960" width="9.7109375" style="94" customWidth="1"/>
    <col min="7961" max="7962" width="4.7109375" style="94" customWidth="1"/>
    <col min="7963" max="7963" width="9.7109375" style="94" customWidth="1"/>
    <col min="7964" max="7965" width="4.7109375" style="94" customWidth="1"/>
    <col min="7966" max="7966" width="9.7109375" style="94" customWidth="1"/>
    <col min="7967" max="7968" width="4.7109375" style="94" customWidth="1"/>
    <col min="7969" max="7969" width="9.7109375" style="94" customWidth="1"/>
    <col min="7970" max="7971" width="4.7109375" style="94" customWidth="1"/>
    <col min="7972" max="7972" width="9.7109375" style="94" customWidth="1"/>
    <col min="7973" max="7974" width="4.7109375" style="94" customWidth="1"/>
    <col min="7975" max="7975" width="9.7109375" style="94" customWidth="1"/>
    <col min="7976" max="7977" width="4.7109375" style="94" customWidth="1"/>
    <col min="7978" max="7978" width="9.7109375" style="94" customWidth="1"/>
    <col min="7979" max="7979" width="12.28515625" style="94" customWidth="1"/>
    <col min="7980" max="8195" width="9.140625" style="94"/>
    <col min="8196" max="8196" width="17.85546875" style="94" customWidth="1"/>
    <col min="8197" max="8198" width="10.7109375" style="94" customWidth="1"/>
    <col min="8199" max="8199" width="9.7109375" style="94" customWidth="1"/>
    <col min="8200" max="8201" width="8.7109375" style="94" customWidth="1"/>
    <col min="8202" max="8203" width="4.7109375" style="94" customWidth="1"/>
    <col min="8204" max="8204" width="9.7109375" style="94" customWidth="1"/>
    <col min="8205" max="8206" width="4.7109375" style="94" customWidth="1"/>
    <col min="8207" max="8207" width="9.7109375" style="94" customWidth="1"/>
    <col min="8208" max="8209" width="4.7109375" style="94" customWidth="1"/>
    <col min="8210" max="8210" width="9.7109375" style="94" customWidth="1"/>
    <col min="8211" max="8212" width="4.7109375" style="94" customWidth="1"/>
    <col min="8213" max="8213" width="9.7109375" style="94" customWidth="1"/>
    <col min="8214" max="8215" width="4.7109375" style="94" customWidth="1"/>
    <col min="8216" max="8216" width="9.7109375" style="94" customWidth="1"/>
    <col min="8217" max="8218" width="4.7109375" style="94" customWidth="1"/>
    <col min="8219" max="8219" width="9.7109375" style="94" customWidth="1"/>
    <col min="8220" max="8221" width="4.7109375" style="94" customWidth="1"/>
    <col min="8222" max="8222" width="9.7109375" style="94" customWidth="1"/>
    <col min="8223" max="8224" width="4.7109375" style="94" customWidth="1"/>
    <col min="8225" max="8225" width="9.7109375" style="94" customWidth="1"/>
    <col min="8226" max="8227" width="4.7109375" style="94" customWidth="1"/>
    <col min="8228" max="8228" width="9.7109375" style="94" customWidth="1"/>
    <col min="8229" max="8230" width="4.7109375" style="94" customWidth="1"/>
    <col min="8231" max="8231" width="9.7109375" style="94" customWidth="1"/>
    <col min="8232" max="8233" width="4.7109375" style="94" customWidth="1"/>
    <col min="8234" max="8234" width="9.7109375" style="94" customWidth="1"/>
    <col min="8235" max="8235" width="12.28515625" style="94" customWidth="1"/>
    <col min="8236" max="8451" width="9.140625" style="94"/>
    <col min="8452" max="8452" width="17.85546875" style="94" customWidth="1"/>
    <col min="8453" max="8454" width="10.7109375" style="94" customWidth="1"/>
    <col min="8455" max="8455" width="9.7109375" style="94" customWidth="1"/>
    <col min="8456" max="8457" width="8.7109375" style="94" customWidth="1"/>
    <col min="8458" max="8459" width="4.7109375" style="94" customWidth="1"/>
    <col min="8460" max="8460" width="9.7109375" style="94" customWidth="1"/>
    <col min="8461" max="8462" width="4.7109375" style="94" customWidth="1"/>
    <col min="8463" max="8463" width="9.7109375" style="94" customWidth="1"/>
    <col min="8464" max="8465" width="4.7109375" style="94" customWidth="1"/>
    <col min="8466" max="8466" width="9.7109375" style="94" customWidth="1"/>
    <col min="8467" max="8468" width="4.7109375" style="94" customWidth="1"/>
    <col min="8469" max="8469" width="9.7109375" style="94" customWidth="1"/>
    <col min="8470" max="8471" width="4.7109375" style="94" customWidth="1"/>
    <col min="8472" max="8472" width="9.7109375" style="94" customWidth="1"/>
    <col min="8473" max="8474" width="4.7109375" style="94" customWidth="1"/>
    <col min="8475" max="8475" width="9.7109375" style="94" customWidth="1"/>
    <col min="8476" max="8477" width="4.7109375" style="94" customWidth="1"/>
    <col min="8478" max="8478" width="9.7109375" style="94" customWidth="1"/>
    <col min="8479" max="8480" width="4.7109375" style="94" customWidth="1"/>
    <col min="8481" max="8481" width="9.7109375" style="94" customWidth="1"/>
    <col min="8482" max="8483" width="4.7109375" style="94" customWidth="1"/>
    <col min="8484" max="8484" width="9.7109375" style="94" customWidth="1"/>
    <col min="8485" max="8486" width="4.7109375" style="94" customWidth="1"/>
    <col min="8487" max="8487" width="9.7109375" style="94" customWidth="1"/>
    <col min="8488" max="8489" width="4.7109375" style="94" customWidth="1"/>
    <col min="8490" max="8490" width="9.7109375" style="94" customWidth="1"/>
    <col min="8491" max="8491" width="12.28515625" style="94" customWidth="1"/>
    <col min="8492" max="8707" width="9.140625" style="94"/>
    <col min="8708" max="8708" width="17.85546875" style="94" customWidth="1"/>
    <col min="8709" max="8710" width="10.7109375" style="94" customWidth="1"/>
    <col min="8711" max="8711" width="9.7109375" style="94" customWidth="1"/>
    <col min="8712" max="8713" width="8.7109375" style="94" customWidth="1"/>
    <col min="8714" max="8715" width="4.7109375" style="94" customWidth="1"/>
    <col min="8716" max="8716" width="9.7109375" style="94" customWidth="1"/>
    <col min="8717" max="8718" width="4.7109375" style="94" customWidth="1"/>
    <col min="8719" max="8719" width="9.7109375" style="94" customWidth="1"/>
    <col min="8720" max="8721" width="4.7109375" style="94" customWidth="1"/>
    <col min="8722" max="8722" width="9.7109375" style="94" customWidth="1"/>
    <col min="8723" max="8724" width="4.7109375" style="94" customWidth="1"/>
    <col min="8725" max="8725" width="9.7109375" style="94" customWidth="1"/>
    <col min="8726" max="8727" width="4.7109375" style="94" customWidth="1"/>
    <col min="8728" max="8728" width="9.7109375" style="94" customWidth="1"/>
    <col min="8729" max="8730" width="4.7109375" style="94" customWidth="1"/>
    <col min="8731" max="8731" width="9.7109375" style="94" customWidth="1"/>
    <col min="8732" max="8733" width="4.7109375" style="94" customWidth="1"/>
    <col min="8734" max="8734" width="9.7109375" style="94" customWidth="1"/>
    <col min="8735" max="8736" width="4.7109375" style="94" customWidth="1"/>
    <col min="8737" max="8737" width="9.7109375" style="94" customWidth="1"/>
    <col min="8738" max="8739" width="4.7109375" style="94" customWidth="1"/>
    <col min="8740" max="8740" width="9.7109375" style="94" customWidth="1"/>
    <col min="8741" max="8742" width="4.7109375" style="94" customWidth="1"/>
    <col min="8743" max="8743" width="9.7109375" style="94" customWidth="1"/>
    <col min="8744" max="8745" width="4.7109375" style="94" customWidth="1"/>
    <col min="8746" max="8746" width="9.7109375" style="94" customWidth="1"/>
    <col min="8747" max="8747" width="12.28515625" style="94" customWidth="1"/>
    <col min="8748" max="8963" width="9.140625" style="94"/>
    <col min="8964" max="8964" width="17.85546875" style="94" customWidth="1"/>
    <col min="8965" max="8966" width="10.7109375" style="94" customWidth="1"/>
    <col min="8967" max="8967" width="9.7109375" style="94" customWidth="1"/>
    <col min="8968" max="8969" width="8.7109375" style="94" customWidth="1"/>
    <col min="8970" max="8971" width="4.7109375" style="94" customWidth="1"/>
    <col min="8972" max="8972" width="9.7109375" style="94" customWidth="1"/>
    <col min="8973" max="8974" width="4.7109375" style="94" customWidth="1"/>
    <col min="8975" max="8975" width="9.7109375" style="94" customWidth="1"/>
    <col min="8976" max="8977" width="4.7109375" style="94" customWidth="1"/>
    <col min="8978" max="8978" width="9.7109375" style="94" customWidth="1"/>
    <col min="8979" max="8980" width="4.7109375" style="94" customWidth="1"/>
    <col min="8981" max="8981" width="9.7109375" style="94" customWidth="1"/>
    <col min="8982" max="8983" width="4.7109375" style="94" customWidth="1"/>
    <col min="8984" max="8984" width="9.7109375" style="94" customWidth="1"/>
    <col min="8985" max="8986" width="4.7109375" style="94" customWidth="1"/>
    <col min="8987" max="8987" width="9.7109375" style="94" customWidth="1"/>
    <col min="8988" max="8989" width="4.7109375" style="94" customWidth="1"/>
    <col min="8990" max="8990" width="9.7109375" style="94" customWidth="1"/>
    <col min="8991" max="8992" width="4.7109375" style="94" customWidth="1"/>
    <col min="8993" max="8993" width="9.7109375" style="94" customWidth="1"/>
    <col min="8994" max="8995" width="4.7109375" style="94" customWidth="1"/>
    <col min="8996" max="8996" width="9.7109375" style="94" customWidth="1"/>
    <col min="8997" max="8998" width="4.7109375" style="94" customWidth="1"/>
    <col min="8999" max="8999" width="9.7109375" style="94" customWidth="1"/>
    <col min="9000" max="9001" width="4.7109375" style="94" customWidth="1"/>
    <col min="9002" max="9002" width="9.7109375" style="94" customWidth="1"/>
    <col min="9003" max="9003" width="12.28515625" style="94" customWidth="1"/>
    <col min="9004" max="9219" width="9.140625" style="94"/>
    <col min="9220" max="9220" width="17.85546875" style="94" customWidth="1"/>
    <col min="9221" max="9222" width="10.7109375" style="94" customWidth="1"/>
    <col min="9223" max="9223" width="9.7109375" style="94" customWidth="1"/>
    <col min="9224" max="9225" width="8.7109375" style="94" customWidth="1"/>
    <col min="9226" max="9227" width="4.7109375" style="94" customWidth="1"/>
    <col min="9228" max="9228" width="9.7109375" style="94" customWidth="1"/>
    <col min="9229" max="9230" width="4.7109375" style="94" customWidth="1"/>
    <col min="9231" max="9231" width="9.7109375" style="94" customWidth="1"/>
    <col min="9232" max="9233" width="4.7109375" style="94" customWidth="1"/>
    <col min="9234" max="9234" width="9.7109375" style="94" customWidth="1"/>
    <col min="9235" max="9236" width="4.7109375" style="94" customWidth="1"/>
    <col min="9237" max="9237" width="9.7109375" style="94" customWidth="1"/>
    <col min="9238" max="9239" width="4.7109375" style="94" customWidth="1"/>
    <col min="9240" max="9240" width="9.7109375" style="94" customWidth="1"/>
    <col min="9241" max="9242" width="4.7109375" style="94" customWidth="1"/>
    <col min="9243" max="9243" width="9.7109375" style="94" customWidth="1"/>
    <col min="9244" max="9245" width="4.7109375" style="94" customWidth="1"/>
    <col min="9246" max="9246" width="9.7109375" style="94" customWidth="1"/>
    <col min="9247" max="9248" width="4.7109375" style="94" customWidth="1"/>
    <col min="9249" max="9249" width="9.7109375" style="94" customWidth="1"/>
    <col min="9250" max="9251" width="4.7109375" style="94" customWidth="1"/>
    <col min="9252" max="9252" width="9.7109375" style="94" customWidth="1"/>
    <col min="9253" max="9254" width="4.7109375" style="94" customWidth="1"/>
    <col min="9255" max="9255" width="9.7109375" style="94" customWidth="1"/>
    <col min="9256" max="9257" width="4.7109375" style="94" customWidth="1"/>
    <col min="9258" max="9258" width="9.7109375" style="94" customWidth="1"/>
    <col min="9259" max="9259" width="12.28515625" style="94" customWidth="1"/>
    <col min="9260" max="9475" width="9.140625" style="94"/>
    <col min="9476" max="9476" width="17.85546875" style="94" customWidth="1"/>
    <col min="9477" max="9478" width="10.7109375" style="94" customWidth="1"/>
    <col min="9479" max="9479" width="9.7109375" style="94" customWidth="1"/>
    <col min="9480" max="9481" width="8.7109375" style="94" customWidth="1"/>
    <col min="9482" max="9483" width="4.7109375" style="94" customWidth="1"/>
    <col min="9484" max="9484" width="9.7109375" style="94" customWidth="1"/>
    <col min="9485" max="9486" width="4.7109375" style="94" customWidth="1"/>
    <col min="9487" max="9487" width="9.7109375" style="94" customWidth="1"/>
    <col min="9488" max="9489" width="4.7109375" style="94" customWidth="1"/>
    <col min="9490" max="9490" width="9.7109375" style="94" customWidth="1"/>
    <col min="9491" max="9492" width="4.7109375" style="94" customWidth="1"/>
    <col min="9493" max="9493" width="9.7109375" style="94" customWidth="1"/>
    <col min="9494" max="9495" width="4.7109375" style="94" customWidth="1"/>
    <col min="9496" max="9496" width="9.7109375" style="94" customWidth="1"/>
    <col min="9497" max="9498" width="4.7109375" style="94" customWidth="1"/>
    <col min="9499" max="9499" width="9.7109375" style="94" customWidth="1"/>
    <col min="9500" max="9501" width="4.7109375" style="94" customWidth="1"/>
    <col min="9502" max="9502" width="9.7109375" style="94" customWidth="1"/>
    <col min="9503" max="9504" width="4.7109375" style="94" customWidth="1"/>
    <col min="9505" max="9505" width="9.7109375" style="94" customWidth="1"/>
    <col min="9506" max="9507" width="4.7109375" style="94" customWidth="1"/>
    <col min="9508" max="9508" width="9.7109375" style="94" customWidth="1"/>
    <col min="9509" max="9510" width="4.7109375" style="94" customWidth="1"/>
    <col min="9511" max="9511" width="9.7109375" style="94" customWidth="1"/>
    <col min="9512" max="9513" width="4.7109375" style="94" customWidth="1"/>
    <col min="9514" max="9514" width="9.7109375" style="94" customWidth="1"/>
    <col min="9515" max="9515" width="12.28515625" style="94" customWidth="1"/>
    <col min="9516" max="9731" width="9.140625" style="94"/>
    <col min="9732" max="9732" width="17.85546875" style="94" customWidth="1"/>
    <col min="9733" max="9734" width="10.7109375" style="94" customWidth="1"/>
    <col min="9735" max="9735" width="9.7109375" style="94" customWidth="1"/>
    <col min="9736" max="9737" width="8.7109375" style="94" customWidth="1"/>
    <col min="9738" max="9739" width="4.7109375" style="94" customWidth="1"/>
    <col min="9740" max="9740" width="9.7109375" style="94" customWidth="1"/>
    <col min="9741" max="9742" width="4.7109375" style="94" customWidth="1"/>
    <col min="9743" max="9743" width="9.7109375" style="94" customWidth="1"/>
    <col min="9744" max="9745" width="4.7109375" style="94" customWidth="1"/>
    <col min="9746" max="9746" width="9.7109375" style="94" customWidth="1"/>
    <col min="9747" max="9748" width="4.7109375" style="94" customWidth="1"/>
    <col min="9749" max="9749" width="9.7109375" style="94" customWidth="1"/>
    <col min="9750" max="9751" width="4.7109375" style="94" customWidth="1"/>
    <col min="9752" max="9752" width="9.7109375" style="94" customWidth="1"/>
    <col min="9753" max="9754" width="4.7109375" style="94" customWidth="1"/>
    <col min="9755" max="9755" width="9.7109375" style="94" customWidth="1"/>
    <col min="9756" max="9757" width="4.7109375" style="94" customWidth="1"/>
    <col min="9758" max="9758" width="9.7109375" style="94" customWidth="1"/>
    <col min="9759" max="9760" width="4.7109375" style="94" customWidth="1"/>
    <col min="9761" max="9761" width="9.7109375" style="94" customWidth="1"/>
    <col min="9762" max="9763" width="4.7109375" style="94" customWidth="1"/>
    <col min="9764" max="9764" width="9.7109375" style="94" customWidth="1"/>
    <col min="9765" max="9766" width="4.7109375" style="94" customWidth="1"/>
    <col min="9767" max="9767" width="9.7109375" style="94" customWidth="1"/>
    <col min="9768" max="9769" width="4.7109375" style="94" customWidth="1"/>
    <col min="9770" max="9770" width="9.7109375" style="94" customWidth="1"/>
    <col min="9771" max="9771" width="12.28515625" style="94" customWidth="1"/>
    <col min="9772" max="9987" width="9.140625" style="94"/>
    <col min="9988" max="9988" width="17.85546875" style="94" customWidth="1"/>
    <col min="9989" max="9990" width="10.7109375" style="94" customWidth="1"/>
    <col min="9991" max="9991" width="9.7109375" style="94" customWidth="1"/>
    <col min="9992" max="9993" width="8.7109375" style="94" customWidth="1"/>
    <col min="9994" max="9995" width="4.7109375" style="94" customWidth="1"/>
    <col min="9996" max="9996" width="9.7109375" style="94" customWidth="1"/>
    <col min="9997" max="9998" width="4.7109375" style="94" customWidth="1"/>
    <col min="9999" max="9999" width="9.7109375" style="94" customWidth="1"/>
    <col min="10000" max="10001" width="4.7109375" style="94" customWidth="1"/>
    <col min="10002" max="10002" width="9.7109375" style="94" customWidth="1"/>
    <col min="10003" max="10004" width="4.7109375" style="94" customWidth="1"/>
    <col min="10005" max="10005" width="9.7109375" style="94" customWidth="1"/>
    <col min="10006" max="10007" width="4.7109375" style="94" customWidth="1"/>
    <col min="10008" max="10008" width="9.7109375" style="94" customWidth="1"/>
    <col min="10009" max="10010" width="4.7109375" style="94" customWidth="1"/>
    <col min="10011" max="10011" width="9.7109375" style="94" customWidth="1"/>
    <col min="10012" max="10013" width="4.7109375" style="94" customWidth="1"/>
    <col min="10014" max="10014" width="9.7109375" style="94" customWidth="1"/>
    <col min="10015" max="10016" width="4.7109375" style="94" customWidth="1"/>
    <col min="10017" max="10017" width="9.7109375" style="94" customWidth="1"/>
    <col min="10018" max="10019" width="4.7109375" style="94" customWidth="1"/>
    <col min="10020" max="10020" width="9.7109375" style="94" customWidth="1"/>
    <col min="10021" max="10022" width="4.7109375" style="94" customWidth="1"/>
    <col min="10023" max="10023" width="9.7109375" style="94" customWidth="1"/>
    <col min="10024" max="10025" width="4.7109375" style="94" customWidth="1"/>
    <col min="10026" max="10026" width="9.7109375" style="94" customWidth="1"/>
    <col min="10027" max="10027" width="12.28515625" style="94" customWidth="1"/>
    <col min="10028" max="10243" width="9.140625" style="94"/>
    <col min="10244" max="10244" width="17.85546875" style="94" customWidth="1"/>
    <col min="10245" max="10246" width="10.7109375" style="94" customWidth="1"/>
    <col min="10247" max="10247" width="9.7109375" style="94" customWidth="1"/>
    <col min="10248" max="10249" width="8.7109375" style="94" customWidth="1"/>
    <col min="10250" max="10251" width="4.7109375" style="94" customWidth="1"/>
    <col min="10252" max="10252" width="9.7109375" style="94" customWidth="1"/>
    <col min="10253" max="10254" width="4.7109375" style="94" customWidth="1"/>
    <col min="10255" max="10255" width="9.7109375" style="94" customWidth="1"/>
    <col min="10256" max="10257" width="4.7109375" style="94" customWidth="1"/>
    <col min="10258" max="10258" width="9.7109375" style="94" customWidth="1"/>
    <col min="10259" max="10260" width="4.7109375" style="94" customWidth="1"/>
    <col min="10261" max="10261" width="9.7109375" style="94" customWidth="1"/>
    <col min="10262" max="10263" width="4.7109375" style="94" customWidth="1"/>
    <col min="10264" max="10264" width="9.7109375" style="94" customWidth="1"/>
    <col min="10265" max="10266" width="4.7109375" style="94" customWidth="1"/>
    <col min="10267" max="10267" width="9.7109375" style="94" customWidth="1"/>
    <col min="10268" max="10269" width="4.7109375" style="94" customWidth="1"/>
    <col min="10270" max="10270" width="9.7109375" style="94" customWidth="1"/>
    <col min="10271" max="10272" width="4.7109375" style="94" customWidth="1"/>
    <col min="10273" max="10273" width="9.7109375" style="94" customWidth="1"/>
    <col min="10274" max="10275" width="4.7109375" style="94" customWidth="1"/>
    <col min="10276" max="10276" width="9.7109375" style="94" customWidth="1"/>
    <col min="10277" max="10278" width="4.7109375" style="94" customWidth="1"/>
    <col min="10279" max="10279" width="9.7109375" style="94" customWidth="1"/>
    <col min="10280" max="10281" width="4.7109375" style="94" customWidth="1"/>
    <col min="10282" max="10282" width="9.7109375" style="94" customWidth="1"/>
    <col min="10283" max="10283" width="12.28515625" style="94" customWidth="1"/>
    <col min="10284" max="10499" width="9.140625" style="94"/>
    <col min="10500" max="10500" width="17.85546875" style="94" customWidth="1"/>
    <col min="10501" max="10502" width="10.7109375" style="94" customWidth="1"/>
    <col min="10503" max="10503" width="9.7109375" style="94" customWidth="1"/>
    <col min="10504" max="10505" width="8.7109375" style="94" customWidth="1"/>
    <col min="10506" max="10507" width="4.7109375" style="94" customWidth="1"/>
    <col min="10508" max="10508" width="9.7109375" style="94" customWidth="1"/>
    <col min="10509" max="10510" width="4.7109375" style="94" customWidth="1"/>
    <col min="10511" max="10511" width="9.7109375" style="94" customWidth="1"/>
    <col min="10512" max="10513" width="4.7109375" style="94" customWidth="1"/>
    <col min="10514" max="10514" width="9.7109375" style="94" customWidth="1"/>
    <col min="10515" max="10516" width="4.7109375" style="94" customWidth="1"/>
    <col min="10517" max="10517" width="9.7109375" style="94" customWidth="1"/>
    <col min="10518" max="10519" width="4.7109375" style="94" customWidth="1"/>
    <col min="10520" max="10520" width="9.7109375" style="94" customWidth="1"/>
    <col min="10521" max="10522" width="4.7109375" style="94" customWidth="1"/>
    <col min="10523" max="10523" width="9.7109375" style="94" customWidth="1"/>
    <col min="10524" max="10525" width="4.7109375" style="94" customWidth="1"/>
    <col min="10526" max="10526" width="9.7109375" style="94" customWidth="1"/>
    <col min="10527" max="10528" width="4.7109375" style="94" customWidth="1"/>
    <col min="10529" max="10529" width="9.7109375" style="94" customWidth="1"/>
    <col min="10530" max="10531" width="4.7109375" style="94" customWidth="1"/>
    <col min="10532" max="10532" width="9.7109375" style="94" customWidth="1"/>
    <col min="10533" max="10534" width="4.7109375" style="94" customWidth="1"/>
    <col min="10535" max="10535" width="9.7109375" style="94" customWidth="1"/>
    <col min="10536" max="10537" width="4.7109375" style="94" customWidth="1"/>
    <col min="10538" max="10538" width="9.7109375" style="94" customWidth="1"/>
    <col min="10539" max="10539" width="12.28515625" style="94" customWidth="1"/>
    <col min="10540" max="10755" width="9.140625" style="94"/>
    <col min="10756" max="10756" width="17.85546875" style="94" customWidth="1"/>
    <col min="10757" max="10758" width="10.7109375" style="94" customWidth="1"/>
    <col min="10759" max="10759" width="9.7109375" style="94" customWidth="1"/>
    <col min="10760" max="10761" width="8.7109375" style="94" customWidth="1"/>
    <col min="10762" max="10763" width="4.7109375" style="94" customWidth="1"/>
    <col min="10764" max="10764" width="9.7109375" style="94" customWidth="1"/>
    <col min="10765" max="10766" width="4.7109375" style="94" customWidth="1"/>
    <col min="10767" max="10767" width="9.7109375" style="94" customWidth="1"/>
    <col min="10768" max="10769" width="4.7109375" style="94" customWidth="1"/>
    <col min="10770" max="10770" width="9.7109375" style="94" customWidth="1"/>
    <col min="10771" max="10772" width="4.7109375" style="94" customWidth="1"/>
    <col min="10773" max="10773" width="9.7109375" style="94" customWidth="1"/>
    <col min="10774" max="10775" width="4.7109375" style="94" customWidth="1"/>
    <col min="10776" max="10776" width="9.7109375" style="94" customWidth="1"/>
    <col min="10777" max="10778" width="4.7109375" style="94" customWidth="1"/>
    <col min="10779" max="10779" width="9.7109375" style="94" customWidth="1"/>
    <col min="10780" max="10781" width="4.7109375" style="94" customWidth="1"/>
    <col min="10782" max="10782" width="9.7109375" style="94" customWidth="1"/>
    <col min="10783" max="10784" width="4.7109375" style="94" customWidth="1"/>
    <col min="10785" max="10785" width="9.7109375" style="94" customWidth="1"/>
    <col min="10786" max="10787" width="4.7109375" style="94" customWidth="1"/>
    <col min="10788" max="10788" width="9.7109375" style="94" customWidth="1"/>
    <col min="10789" max="10790" width="4.7109375" style="94" customWidth="1"/>
    <col min="10791" max="10791" width="9.7109375" style="94" customWidth="1"/>
    <col min="10792" max="10793" width="4.7109375" style="94" customWidth="1"/>
    <col min="10794" max="10794" width="9.7109375" style="94" customWidth="1"/>
    <col min="10795" max="10795" width="12.28515625" style="94" customWidth="1"/>
    <col min="10796" max="11011" width="9.140625" style="94"/>
    <col min="11012" max="11012" width="17.85546875" style="94" customWidth="1"/>
    <col min="11013" max="11014" width="10.7109375" style="94" customWidth="1"/>
    <col min="11015" max="11015" width="9.7109375" style="94" customWidth="1"/>
    <col min="11016" max="11017" width="8.7109375" style="94" customWidth="1"/>
    <col min="11018" max="11019" width="4.7109375" style="94" customWidth="1"/>
    <col min="11020" max="11020" width="9.7109375" style="94" customWidth="1"/>
    <col min="11021" max="11022" width="4.7109375" style="94" customWidth="1"/>
    <col min="11023" max="11023" width="9.7109375" style="94" customWidth="1"/>
    <col min="11024" max="11025" width="4.7109375" style="94" customWidth="1"/>
    <col min="11026" max="11026" width="9.7109375" style="94" customWidth="1"/>
    <col min="11027" max="11028" width="4.7109375" style="94" customWidth="1"/>
    <col min="11029" max="11029" width="9.7109375" style="94" customWidth="1"/>
    <col min="11030" max="11031" width="4.7109375" style="94" customWidth="1"/>
    <col min="11032" max="11032" width="9.7109375" style="94" customWidth="1"/>
    <col min="11033" max="11034" width="4.7109375" style="94" customWidth="1"/>
    <col min="11035" max="11035" width="9.7109375" style="94" customWidth="1"/>
    <col min="11036" max="11037" width="4.7109375" style="94" customWidth="1"/>
    <col min="11038" max="11038" width="9.7109375" style="94" customWidth="1"/>
    <col min="11039" max="11040" width="4.7109375" style="94" customWidth="1"/>
    <col min="11041" max="11041" width="9.7109375" style="94" customWidth="1"/>
    <col min="11042" max="11043" width="4.7109375" style="94" customWidth="1"/>
    <col min="11044" max="11044" width="9.7109375" style="94" customWidth="1"/>
    <col min="11045" max="11046" width="4.7109375" style="94" customWidth="1"/>
    <col min="11047" max="11047" width="9.7109375" style="94" customWidth="1"/>
    <col min="11048" max="11049" width="4.7109375" style="94" customWidth="1"/>
    <col min="11050" max="11050" width="9.7109375" style="94" customWidth="1"/>
    <col min="11051" max="11051" width="12.28515625" style="94" customWidth="1"/>
    <col min="11052" max="11267" width="9.140625" style="94"/>
    <col min="11268" max="11268" width="17.85546875" style="94" customWidth="1"/>
    <col min="11269" max="11270" width="10.7109375" style="94" customWidth="1"/>
    <col min="11271" max="11271" width="9.7109375" style="94" customWidth="1"/>
    <col min="11272" max="11273" width="8.7109375" style="94" customWidth="1"/>
    <col min="11274" max="11275" width="4.7109375" style="94" customWidth="1"/>
    <col min="11276" max="11276" width="9.7109375" style="94" customWidth="1"/>
    <col min="11277" max="11278" width="4.7109375" style="94" customWidth="1"/>
    <col min="11279" max="11279" width="9.7109375" style="94" customWidth="1"/>
    <col min="11280" max="11281" width="4.7109375" style="94" customWidth="1"/>
    <col min="11282" max="11282" width="9.7109375" style="94" customWidth="1"/>
    <col min="11283" max="11284" width="4.7109375" style="94" customWidth="1"/>
    <col min="11285" max="11285" width="9.7109375" style="94" customWidth="1"/>
    <col min="11286" max="11287" width="4.7109375" style="94" customWidth="1"/>
    <col min="11288" max="11288" width="9.7109375" style="94" customWidth="1"/>
    <col min="11289" max="11290" width="4.7109375" style="94" customWidth="1"/>
    <col min="11291" max="11291" width="9.7109375" style="94" customWidth="1"/>
    <col min="11292" max="11293" width="4.7109375" style="94" customWidth="1"/>
    <col min="11294" max="11294" width="9.7109375" style="94" customWidth="1"/>
    <col min="11295" max="11296" width="4.7109375" style="94" customWidth="1"/>
    <col min="11297" max="11297" width="9.7109375" style="94" customWidth="1"/>
    <col min="11298" max="11299" width="4.7109375" style="94" customWidth="1"/>
    <col min="11300" max="11300" width="9.7109375" style="94" customWidth="1"/>
    <col min="11301" max="11302" width="4.7109375" style="94" customWidth="1"/>
    <col min="11303" max="11303" width="9.7109375" style="94" customWidth="1"/>
    <col min="11304" max="11305" width="4.7109375" style="94" customWidth="1"/>
    <col min="11306" max="11306" width="9.7109375" style="94" customWidth="1"/>
    <col min="11307" max="11307" width="12.28515625" style="94" customWidth="1"/>
    <col min="11308" max="11523" width="9.140625" style="94"/>
    <col min="11524" max="11524" width="17.85546875" style="94" customWidth="1"/>
    <col min="11525" max="11526" width="10.7109375" style="94" customWidth="1"/>
    <col min="11527" max="11527" width="9.7109375" style="94" customWidth="1"/>
    <col min="11528" max="11529" width="8.7109375" style="94" customWidth="1"/>
    <col min="11530" max="11531" width="4.7109375" style="94" customWidth="1"/>
    <col min="11532" max="11532" width="9.7109375" style="94" customWidth="1"/>
    <col min="11533" max="11534" width="4.7109375" style="94" customWidth="1"/>
    <col min="11535" max="11535" width="9.7109375" style="94" customWidth="1"/>
    <col min="11536" max="11537" width="4.7109375" style="94" customWidth="1"/>
    <col min="11538" max="11538" width="9.7109375" style="94" customWidth="1"/>
    <col min="11539" max="11540" width="4.7109375" style="94" customWidth="1"/>
    <col min="11541" max="11541" width="9.7109375" style="94" customWidth="1"/>
    <col min="11542" max="11543" width="4.7109375" style="94" customWidth="1"/>
    <col min="11544" max="11544" width="9.7109375" style="94" customWidth="1"/>
    <col min="11545" max="11546" width="4.7109375" style="94" customWidth="1"/>
    <col min="11547" max="11547" width="9.7109375" style="94" customWidth="1"/>
    <col min="11548" max="11549" width="4.7109375" style="94" customWidth="1"/>
    <col min="11550" max="11550" width="9.7109375" style="94" customWidth="1"/>
    <col min="11551" max="11552" width="4.7109375" style="94" customWidth="1"/>
    <col min="11553" max="11553" width="9.7109375" style="94" customWidth="1"/>
    <col min="11554" max="11555" width="4.7109375" style="94" customWidth="1"/>
    <col min="11556" max="11556" width="9.7109375" style="94" customWidth="1"/>
    <col min="11557" max="11558" width="4.7109375" style="94" customWidth="1"/>
    <col min="11559" max="11559" width="9.7109375" style="94" customWidth="1"/>
    <col min="11560" max="11561" width="4.7109375" style="94" customWidth="1"/>
    <col min="11562" max="11562" width="9.7109375" style="94" customWidth="1"/>
    <col min="11563" max="11563" width="12.28515625" style="94" customWidth="1"/>
    <col min="11564" max="11779" width="9.140625" style="94"/>
    <col min="11780" max="11780" width="17.85546875" style="94" customWidth="1"/>
    <col min="11781" max="11782" width="10.7109375" style="94" customWidth="1"/>
    <col min="11783" max="11783" width="9.7109375" style="94" customWidth="1"/>
    <col min="11784" max="11785" width="8.7109375" style="94" customWidth="1"/>
    <col min="11786" max="11787" width="4.7109375" style="94" customWidth="1"/>
    <col min="11788" max="11788" width="9.7109375" style="94" customWidth="1"/>
    <col min="11789" max="11790" width="4.7109375" style="94" customWidth="1"/>
    <col min="11791" max="11791" width="9.7109375" style="94" customWidth="1"/>
    <col min="11792" max="11793" width="4.7109375" style="94" customWidth="1"/>
    <col min="11794" max="11794" width="9.7109375" style="94" customWidth="1"/>
    <col min="11795" max="11796" width="4.7109375" style="94" customWidth="1"/>
    <col min="11797" max="11797" width="9.7109375" style="94" customWidth="1"/>
    <col min="11798" max="11799" width="4.7109375" style="94" customWidth="1"/>
    <col min="11800" max="11800" width="9.7109375" style="94" customWidth="1"/>
    <col min="11801" max="11802" width="4.7109375" style="94" customWidth="1"/>
    <col min="11803" max="11803" width="9.7109375" style="94" customWidth="1"/>
    <col min="11804" max="11805" width="4.7109375" style="94" customWidth="1"/>
    <col min="11806" max="11806" width="9.7109375" style="94" customWidth="1"/>
    <col min="11807" max="11808" width="4.7109375" style="94" customWidth="1"/>
    <col min="11809" max="11809" width="9.7109375" style="94" customWidth="1"/>
    <col min="11810" max="11811" width="4.7109375" style="94" customWidth="1"/>
    <col min="11812" max="11812" width="9.7109375" style="94" customWidth="1"/>
    <col min="11813" max="11814" width="4.7109375" style="94" customWidth="1"/>
    <col min="11815" max="11815" width="9.7109375" style="94" customWidth="1"/>
    <col min="11816" max="11817" width="4.7109375" style="94" customWidth="1"/>
    <col min="11818" max="11818" width="9.7109375" style="94" customWidth="1"/>
    <col min="11819" max="11819" width="12.28515625" style="94" customWidth="1"/>
    <col min="11820" max="12035" width="9.140625" style="94"/>
    <col min="12036" max="12036" width="17.85546875" style="94" customWidth="1"/>
    <col min="12037" max="12038" width="10.7109375" style="94" customWidth="1"/>
    <col min="12039" max="12039" width="9.7109375" style="94" customWidth="1"/>
    <col min="12040" max="12041" width="8.7109375" style="94" customWidth="1"/>
    <col min="12042" max="12043" width="4.7109375" style="94" customWidth="1"/>
    <col min="12044" max="12044" width="9.7109375" style="94" customWidth="1"/>
    <col min="12045" max="12046" width="4.7109375" style="94" customWidth="1"/>
    <col min="12047" max="12047" width="9.7109375" style="94" customWidth="1"/>
    <col min="12048" max="12049" width="4.7109375" style="94" customWidth="1"/>
    <col min="12050" max="12050" width="9.7109375" style="94" customWidth="1"/>
    <col min="12051" max="12052" width="4.7109375" style="94" customWidth="1"/>
    <col min="12053" max="12053" width="9.7109375" style="94" customWidth="1"/>
    <col min="12054" max="12055" width="4.7109375" style="94" customWidth="1"/>
    <col min="12056" max="12056" width="9.7109375" style="94" customWidth="1"/>
    <col min="12057" max="12058" width="4.7109375" style="94" customWidth="1"/>
    <col min="12059" max="12059" width="9.7109375" style="94" customWidth="1"/>
    <col min="12060" max="12061" width="4.7109375" style="94" customWidth="1"/>
    <col min="12062" max="12062" width="9.7109375" style="94" customWidth="1"/>
    <col min="12063" max="12064" width="4.7109375" style="94" customWidth="1"/>
    <col min="12065" max="12065" width="9.7109375" style="94" customWidth="1"/>
    <col min="12066" max="12067" width="4.7109375" style="94" customWidth="1"/>
    <col min="12068" max="12068" width="9.7109375" style="94" customWidth="1"/>
    <col min="12069" max="12070" width="4.7109375" style="94" customWidth="1"/>
    <col min="12071" max="12071" width="9.7109375" style="94" customWidth="1"/>
    <col min="12072" max="12073" width="4.7109375" style="94" customWidth="1"/>
    <col min="12074" max="12074" width="9.7109375" style="94" customWidth="1"/>
    <col min="12075" max="12075" width="12.28515625" style="94" customWidth="1"/>
    <col min="12076" max="12291" width="9.140625" style="94"/>
    <col min="12292" max="12292" width="17.85546875" style="94" customWidth="1"/>
    <col min="12293" max="12294" width="10.7109375" style="94" customWidth="1"/>
    <col min="12295" max="12295" width="9.7109375" style="94" customWidth="1"/>
    <col min="12296" max="12297" width="8.7109375" style="94" customWidth="1"/>
    <col min="12298" max="12299" width="4.7109375" style="94" customWidth="1"/>
    <col min="12300" max="12300" width="9.7109375" style="94" customWidth="1"/>
    <col min="12301" max="12302" width="4.7109375" style="94" customWidth="1"/>
    <col min="12303" max="12303" width="9.7109375" style="94" customWidth="1"/>
    <col min="12304" max="12305" width="4.7109375" style="94" customWidth="1"/>
    <col min="12306" max="12306" width="9.7109375" style="94" customWidth="1"/>
    <col min="12307" max="12308" width="4.7109375" style="94" customWidth="1"/>
    <col min="12309" max="12309" width="9.7109375" style="94" customWidth="1"/>
    <col min="12310" max="12311" width="4.7109375" style="94" customWidth="1"/>
    <col min="12312" max="12312" width="9.7109375" style="94" customWidth="1"/>
    <col min="12313" max="12314" width="4.7109375" style="94" customWidth="1"/>
    <col min="12315" max="12315" width="9.7109375" style="94" customWidth="1"/>
    <col min="12316" max="12317" width="4.7109375" style="94" customWidth="1"/>
    <col min="12318" max="12318" width="9.7109375" style="94" customWidth="1"/>
    <col min="12319" max="12320" width="4.7109375" style="94" customWidth="1"/>
    <col min="12321" max="12321" width="9.7109375" style="94" customWidth="1"/>
    <col min="12322" max="12323" width="4.7109375" style="94" customWidth="1"/>
    <col min="12324" max="12324" width="9.7109375" style="94" customWidth="1"/>
    <col min="12325" max="12326" width="4.7109375" style="94" customWidth="1"/>
    <col min="12327" max="12327" width="9.7109375" style="94" customWidth="1"/>
    <col min="12328" max="12329" width="4.7109375" style="94" customWidth="1"/>
    <col min="12330" max="12330" width="9.7109375" style="94" customWidth="1"/>
    <col min="12331" max="12331" width="12.28515625" style="94" customWidth="1"/>
    <col min="12332" max="12547" width="9.140625" style="94"/>
    <col min="12548" max="12548" width="17.85546875" style="94" customWidth="1"/>
    <col min="12549" max="12550" width="10.7109375" style="94" customWidth="1"/>
    <col min="12551" max="12551" width="9.7109375" style="94" customWidth="1"/>
    <col min="12552" max="12553" width="8.7109375" style="94" customWidth="1"/>
    <col min="12554" max="12555" width="4.7109375" style="94" customWidth="1"/>
    <col min="12556" max="12556" width="9.7109375" style="94" customWidth="1"/>
    <col min="12557" max="12558" width="4.7109375" style="94" customWidth="1"/>
    <col min="12559" max="12559" width="9.7109375" style="94" customWidth="1"/>
    <col min="12560" max="12561" width="4.7109375" style="94" customWidth="1"/>
    <col min="12562" max="12562" width="9.7109375" style="94" customWidth="1"/>
    <col min="12563" max="12564" width="4.7109375" style="94" customWidth="1"/>
    <col min="12565" max="12565" width="9.7109375" style="94" customWidth="1"/>
    <col min="12566" max="12567" width="4.7109375" style="94" customWidth="1"/>
    <col min="12568" max="12568" width="9.7109375" style="94" customWidth="1"/>
    <col min="12569" max="12570" width="4.7109375" style="94" customWidth="1"/>
    <col min="12571" max="12571" width="9.7109375" style="94" customWidth="1"/>
    <col min="12572" max="12573" width="4.7109375" style="94" customWidth="1"/>
    <col min="12574" max="12574" width="9.7109375" style="94" customWidth="1"/>
    <col min="12575" max="12576" width="4.7109375" style="94" customWidth="1"/>
    <col min="12577" max="12577" width="9.7109375" style="94" customWidth="1"/>
    <col min="12578" max="12579" width="4.7109375" style="94" customWidth="1"/>
    <col min="12580" max="12580" width="9.7109375" style="94" customWidth="1"/>
    <col min="12581" max="12582" width="4.7109375" style="94" customWidth="1"/>
    <col min="12583" max="12583" width="9.7109375" style="94" customWidth="1"/>
    <col min="12584" max="12585" width="4.7109375" style="94" customWidth="1"/>
    <col min="12586" max="12586" width="9.7109375" style="94" customWidth="1"/>
    <col min="12587" max="12587" width="12.28515625" style="94" customWidth="1"/>
    <col min="12588" max="12803" width="9.140625" style="94"/>
    <col min="12804" max="12804" width="17.85546875" style="94" customWidth="1"/>
    <col min="12805" max="12806" width="10.7109375" style="94" customWidth="1"/>
    <col min="12807" max="12807" width="9.7109375" style="94" customWidth="1"/>
    <col min="12808" max="12809" width="8.7109375" style="94" customWidth="1"/>
    <col min="12810" max="12811" width="4.7109375" style="94" customWidth="1"/>
    <col min="12812" max="12812" width="9.7109375" style="94" customWidth="1"/>
    <col min="12813" max="12814" width="4.7109375" style="94" customWidth="1"/>
    <col min="12815" max="12815" width="9.7109375" style="94" customWidth="1"/>
    <col min="12816" max="12817" width="4.7109375" style="94" customWidth="1"/>
    <col min="12818" max="12818" width="9.7109375" style="94" customWidth="1"/>
    <col min="12819" max="12820" width="4.7109375" style="94" customWidth="1"/>
    <col min="12821" max="12821" width="9.7109375" style="94" customWidth="1"/>
    <col min="12822" max="12823" width="4.7109375" style="94" customWidth="1"/>
    <col min="12824" max="12824" width="9.7109375" style="94" customWidth="1"/>
    <col min="12825" max="12826" width="4.7109375" style="94" customWidth="1"/>
    <col min="12827" max="12827" width="9.7109375" style="94" customWidth="1"/>
    <col min="12828" max="12829" width="4.7109375" style="94" customWidth="1"/>
    <col min="12830" max="12830" width="9.7109375" style="94" customWidth="1"/>
    <col min="12831" max="12832" width="4.7109375" style="94" customWidth="1"/>
    <col min="12833" max="12833" width="9.7109375" style="94" customWidth="1"/>
    <col min="12834" max="12835" width="4.7109375" style="94" customWidth="1"/>
    <col min="12836" max="12836" width="9.7109375" style="94" customWidth="1"/>
    <col min="12837" max="12838" width="4.7109375" style="94" customWidth="1"/>
    <col min="12839" max="12839" width="9.7109375" style="94" customWidth="1"/>
    <col min="12840" max="12841" width="4.7109375" style="94" customWidth="1"/>
    <col min="12842" max="12842" width="9.7109375" style="94" customWidth="1"/>
    <col min="12843" max="12843" width="12.28515625" style="94" customWidth="1"/>
    <col min="12844" max="13059" width="9.140625" style="94"/>
    <col min="13060" max="13060" width="17.85546875" style="94" customWidth="1"/>
    <col min="13061" max="13062" width="10.7109375" style="94" customWidth="1"/>
    <col min="13063" max="13063" width="9.7109375" style="94" customWidth="1"/>
    <col min="13064" max="13065" width="8.7109375" style="94" customWidth="1"/>
    <col min="13066" max="13067" width="4.7109375" style="94" customWidth="1"/>
    <col min="13068" max="13068" width="9.7109375" style="94" customWidth="1"/>
    <col min="13069" max="13070" width="4.7109375" style="94" customWidth="1"/>
    <col min="13071" max="13071" width="9.7109375" style="94" customWidth="1"/>
    <col min="13072" max="13073" width="4.7109375" style="94" customWidth="1"/>
    <col min="13074" max="13074" width="9.7109375" style="94" customWidth="1"/>
    <col min="13075" max="13076" width="4.7109375" style="94" customWidth="1"/>
    <col min="13077" max="13077" width="9.7109375" style="94" customWidth="1"/>
    <col min="13078" max="13079" width="4.7109375" style="94" customWidth="1"/>
    <col min="13080" max="13080" width="9.7109375" style="94" customWidth="1"/>
    <col min="13081" max="13082" width="4.7109375" style="94" customWidth="1"/>
    <col min="13083" max="13083" width="9.7109375" style="94" customWidth="1"/>
    <col min="13084" max="13085" width="4.7109375" style="94" customWidth="1"/>
    <col min="13086" max="13086" width="9.7109375" style="94" customWidth="1"/>
    <col min="13087" max="13088" width="4.7109375" style="94" customWidth="1"/>
    <col min="13089" max="13089" width="9.7109375" style="94" customWidth="1"/>
    <col min="13090" max="13091" width="4.7109375" style="94" customWidth="1"/>
    <col min="13092" max="13092" width="9.7109375" style="94" customWidth="1"/>
    <col min="13093" max="13094" width="4.7109375" style="94" customWidth="1"/>
    <col min="13095" max="13095" width="9.7109375" style="94" customWidth="1"/>
    <col min="13096" max="13097" width="4.7109375" style="94" customWidth="1"/>
    <col min="13098" max="13098" width="9.7109375" style="94" customWidth="1"/>
    <col min="13099" max="13099" width="12.28515625" style="94" customWidth="1"/>
    <col min="13100" max="13315" width="9.140625" style="94"/>
    <col min="13316" max="13316" width="17.85546875" style="94" customWidth="1"/>
    <col min="13317" max="13318" width="10.7109375" style="94" customWidth="1"/>
    <col min="13319" max="13319" width="9.7109375" style="94" customWidth="1"/>
    <col min="13320" max="13321" width="8.7109375" style="94" customWidth="1"/>
    <col min="13322" max="13323" width="4.7109375" style="94" customWidth="1"/>
    <col min="13324" max="13324" width="9.7109375" style="94" customWidth="1"/>
    <col min="13325" max="13326" width="4.7109375" style="94" customWidth="1"/>
    <col min="13327" max="13327" width="9.7109375" style="94" customWidth="1"/>
    <col min="13328" max="13329" width="4.7109375" style="94" customWidth="1"/>
    <col min="13330" max="13330" width="9.7109375" style="94" customWidth="1"/>
    <col min="13331" max="13332" width="4.7109375" style="94" customWidth="1"/>
    <col min="13333" max="13333" width="9.7109375" style="94" customWidth="1"/>
    <col min="13334" max="13335" width="4.7109375" style="94" customWidth="1"/>
    <col min="13336" max="13336" width="9.7109375" style="94" customWidth="1"/>
    <col min="13337" max="13338" width="4.7109375" style="94" customWidth="1"/>
    <col min="13339" max="13339" width="9.7109375" style="94" customWidth="1"/>
    <col min="13340" max="13341" width="4.7109375" style="94" customWidth="1"/>
    <col min="13342" max="13342" width="9.7109375" style="94" customWidth="1"/>
    <col min="13343" max="13344" width="4.7109375" style="94" customWidth="1"/>
    <col min="13345" max="13345" width="9.7109375" style="94" customWidth="1"/>
    <col min="13346" max="13347" width="4.7109375" style="94" customWidth="1"/>
    <col min="13348" max="13348" width="9.7109375" style="94" customWidth="1"/>
    <col min="13349" max="13350" width="4.7109375" style="94" customWidth="1"/>
    <col min="13351" max="13351" width="9.7109375" style="94" customWidth="1"/>
    <col min="13352" max="13353" width="4.7109375" style="94" customWidth="1"/>
    <col min="13354" max="13354" width="9.7109375" style="94" customWidth="1"/>
    <col min="13355" max="13355" width="12.28515625" style="94" customWidth="1"/>
    <col min="13356" max="13571" width="9.140625" style="94"/>
    <col min="13572" max="13572" width="17.85546875" style="94" customWidth="1"/>
    <col min="13573" max="13574" width="10.7109375" style="94" customWidth="1"/>
    <col min="13575" max="13575" width="9.7109375" style="94" customWidth="1"/>
    <col min="13576" max="13577" width="8.7109375" style="94" customWidth="1"/>
    <col min="13578" max="13579" width="4.7109375" style="94" customWidth="1"/>
    <col min="13580" max="13580" width="9.7109375" style="94" customWidth="1"/>
    <col min="13581" max="13582" width="4.7109375" style="94" customWidth="1"/>
    <col min="13583" max="13583" width="9.7109375" style="94" customWidth="1"/>
    <col min="13584" max="13585" width="4.7109375" style="94" customWidth="1"/>
    <col min="13586" max="13586" width="9.7109375" style="94" customWidth="1"/>
    <col min="13587" max="13588" width="4.7109375" style="94" customWidth="1"/>
    <col min="13589" max="13589" width="9.7109375" style="94" customWidth="1"/>
    <col min="13590" max="13591" width="4.7109375" style="94" customWidth="1"/>
    <col min="13592" max="13592" width="9.7109375" style="94" customWidth="1"/>
    <col min="13593" max="13594" width="4.7109375" style="94" customWidth="1"/>
    <col min="13595" max="13595" width="9.7109375" style="94" customWidth="1"/>
    <col min="13596" max="13597" width="4.7109375" style="94" customWidth="1"/>
    <col min="13598" max="13598" width="9.7109375" style="94" customWidth="1"/>
    <col min="13599" max="13600" width="4.7109375" style="94" customWidth="1"/>
    <col min="13601" max="13601" width="9.7109375" style="94" customWidth="1"/>
    <col min="13602" max="13603" width="4.7109375" style="94" customWidth="1"/>
    <col min="13604" max="13604" width="9.7109375" style="94" customWidth="1"/>
    <col min="13605" max="13606" width="4.7109375" style="94" customWidth="1"/>
    <col min="13607" max="13607" width="9.7109375" style="94" customWidth="1"/>
    <col min="13608" max="13609" width="4.7109375" style="94" customWidth="1"/>
    <col min="13610" max="13610" width="9.7109375" style="94" customWidth="1"/>
    <col min="13611" max="13611" width="12.28515625" style="94" customWidth="1"/>
    <col min="13612" max="13827" width="9.140625" style="94"/>
    <col min="13828" max="13828" width="17.85546875" style="94" customWidth="1"/>
    <col min="13829" max="13830" width="10.7109375" style="94" customWidth="1"/>
    <col min="13831" max="13831" width="9.7109375" style="94" customWidth="1"/>
    <col min="13832" max="13833" width="8.7109375" style="94" customWidth="1"/>
    <col min="13834" max="13835" width="4.7109375" style="94" customWidth="1"/>
    <col min="13836" max="13836" width="9.7109375" style="94" customWidth="1"/>
    <col min="13837" max="13838" width="4.7109375" style="94" customWidth="1"/>
    <col min="13839" max="13839" width="9.7109375" style="94" customWidth="1"/>
    <col min="13840" max="13841" width="4.7109375" style="94" customWidth="1"/>
    <col min="13842" max="13842" width="9.7109375" style="94" customWidth="1"/>
    <col min="13843" max="13844" width="4.7109375" style="94" customWidth="1"/>
    <col min="13845" max="13845" width="9.7109375" style="94" customWidth="1"/>
    <col min="13846" max="13847" width="4.7109375" style="94" customWidth="1"/>
    <col min="13848" max="13848" width="9.7109375" style="94" customWidth="1"/>
    <col min="13849" max="13850" width="4.7109375" style="94" customWidth="1"/>
    <col min="13851" max="13851" width="9.7109375" style="94" customWidth="1"/>
    <col min="13852" max="13853" width="4.7109375" style="94" customWidth="1"/>
    <col min="13854" max="13854" width="9.7109375" style="94" customWidth="1"/>
    <col min="13855" max="13856" width="4.7109375" style="94" customWidth="1"/>
    <col min="13857" max="13857" width="9.7109375" style="94" customWidth="1"/>
    <col min="13858" max="13859" width="4.7109375" style="94" customWidth="1"/>
    <col min="13860" max="13860" width="9.7109375" style="94" customWidth="1"/>
    <col min="13861" max="13862" width="4.7109375" style="94" customWidth="1"/>
    <col min="13863" max="13863" width="9.7109375" style="94" customWidth="1"/>
    <col min="13864" max="13865" width="4.7109375" style="94" customWidth="1"/>
    <col min="13866" max="13866" width="9.7109375" style="94" customWidth="1"/>
    <col min="13867" max="13867" width="12.28515625" style="94" customWidth="1"/>
    <col min="13868" max="14083" width="9.140625" style="94"/>
    <col min="14084" max="14084" width="17.85546875" style="94" customWidth="1"/>
    <col min="14085" max="14086" width="10.7109375" style="94" customWidth="1"/>
    <col min="14087" max="14087" width="9.7109375" style="94" customWidth="1"/>
    <col min="14088" max="14089" width="8.7109375" style="94" customWidth="1"/>
    <col min="14090" max="14091" width="4.7109375" style="94" customWidth="1"/>
    <col min="14092" max="14092" width="9.7109375" style="94" customWidth="1"/>
    <col min="14093" max="14094" width="4.7109375" style="94" customWidth="1"/>
    <col min="14095" max="14095" width="9.7109375" style="94" customWidth="1"/>
    <col min="14096" max="14097" width="4.7109375" style="94" customWidth="1"/>
    <col min="14098" max="14098" width="9.7109375" style="94" customWidth="1"/>
    <col min="14099" max="14100" width="4.7109375" style="94" customWidth="1"/>
    <col min="14101" max="14101" width="9.7109375" style="94" customWidth="1"/>
    <col min="14102" max="14103" width="4.7109375" style="94" customWidth="1"/>
    <col min="14104" max="14104" width="9.7109375" style="94" customWidth="1"/>
    <col min="14105" max="14106" width="4.7109375" style="94" customWidth="1"/>
    <col min="14107" max="14107" width="9.7109375" style="94" customWidth="1"/>
    <col min="14108" max="14109" width="4.7109375" style="94" customWidth="1"/>
    <col min="14110" max="14110" width="9.7109375" style="94" customWidth="1"/>
    <col min="14111" max="14112" width="4.7109375" style="94" customWidth="1"/>
    <col min="14113" max="14113" width="9.7109375" style="94" customWidth="1"/>
    <col min="14114" max="14115" width="4.7109375" style="94" customWidth="1"/>
    <col min="14116" max="14116" width="9.7109375" style="94" customWidth="1"/>
    <col min="14117" max="14118" width="4.7109375" style="94" customWidth="1"/>
    <col min="14119" max="14119" width="9.7109375" style="94" customWidth="1"/>
    <col min="14120" max="14121" width="4.7109375" style="94" customWidth="1"/>
    <col min="14122" max="14122" width="9.7109375" style="94" customWidth="1"/>
    <col min="14123" max="14123" width="12.28515625" style="94" customWidth="1"/>
    <col min="14124" max="14339" width="9.140625" style="94"/>
    <col min="14340" max="14340" width="17.85546875" style="94" customWidth="1"/>
    <col min="14341" max="14342" width="10.7109375" style="94" customWidth="1"/>
    <col min="14343" max="14343" width="9.7109375" style="94" customWidth="1"/>
    <col min="14344" max="14345" width="8.7109375" style="94" customWidth="1"/>
    <col min="14346" max="14347" width="4.7109375" style="94" customWidth="1"/>
    <col min="14348" max="14348" width="9.7109375" style="94" customWidth="1"/>
    <col min="14349" max="14350" width="4.7109375" style="94" customWidth="1"/>
    <col min="14351" max="14351" width="9.7109375" style="94" customWidth="1"/>
    <col min="14352" max="14353" width="4.7109375" style="94" customWidth="1"/>
    <col min="14354" max="14354" width="9.7109375" style="94" customWidth="1"/>
    <col min="14355" max="14356" width="4.7109375" style="94" customWidth="1"/>
    <col min="14357" max="14357" width="9.7109375" style="94" customWidth="1"/>
    <col min="14358" max="14359" width="4.7109375" style="94" customWidth="1"/>
    <col min="14360" max="14360" width="9.7109375" style="94" customWidth="1"/>
    <col min="14361" max="14362" width="4.7109375" style="94" customWidth="1"/>
    <col min="14363" max="14363" width="9.7109375" style="94" customWidth="1"/>
    <col min="14364" max="14365" width="4.7109375" style="94" customWidth="1"/>
    <col min="14366" max="14366" width="9.7109375" style="94" customWidth="1"/>
    <col min="14367" max="14368" width="4.7109375" style="94" customWidth="1"/>
    <col min="14369" max="14369" width="9.7109375" style="94" customWidth="1"/>
    <col min="14370" max="14371" width="4.7109375" style="94" customWidth="1"/>
    <col min="14372" max="14372" width="9.7109375" style="94" customWidth="1"/>
    <col min="14373" max="14374" width="4.7109375" style="94" customWidth="1"/>
    <col min="14375" max="14375" width="9.7109375" style="94" customWidth="1"/>
    <col min="14376" max="14377" width="4.7109375" style="94" customWidth="1"/>
    <col min="14378" max="14378" width="9.7109375" style="94" customWidth="1"/>
    <col min="14379" max="14379" width="12.28515625" style="94" customWidth="1"/>
    <col min="14380" max="14595" width="9.140625" style="94"/>
    <col min="14596" max="14596" width="17.85546875" style="94" customWidth="1"/>
    <col min="14597" max="14598" width="10.7109375" style="94" customWidth="1"/>
    <col min="14599" max="14599" width="9.7109375" style="94" customWidth="1"/>
    <col min="14600" max="14601" width="8.7109375" style="94" customWidth="1"/>
    <col min="14602" max="14603" width="4.7109375" style="94" customWidth="1"/>
    <col min="14604" max="14604" width="9.7109375" style="94" customWidth="1"/>
    <col min="14605" max="14606" width="4.7109375" style="94" customWidth="1"/>
    <col min="14607" max="14607" width="9.7109375" style="94" customWidth="1"/>
    <col min="14608" max="14609" width="4.7109375" style="94" customWidth="1"/>
    <col min="14610" max="14610" width="9.7109375" style="94" customWidth="1"/>
    <col min="14611" max="14612" width="4.7109375" style="94" customWidth="1"/>
    <col min="14613" max="14613" width="9.7109375" style="94" customWidth="1"/>
    <col min="14614" max="14615" width="4.7109375" style="94" customWidth="1"/>
    <col min="14616" max="14616" width="9.7109375" style="94" customWidth="1"/>
    <col min="14617" max="14618" width="4.7109375" style="94" customWidth="1"/>
    <col min="14619" max="14619" width="9.7109375" style="94" customWidth="1"/>
    <col min="14620" max="14621" width="4.7109375" style="94" customWidth="1"/>
    <col min="14622" max="14622" width="9.7109375" style="94" customWidth="1"/>
    <col min="14623" max="14624" width="4.7109375" style="94" customWidth="1"/>
    <col min="14625" max="14625" width="9.7109375" style="94" customWidth="1"/>
    <col min="14626" max="14627" width="4.7109375" style="94" customWidth="1"/>
    <col min="14628" max="14628" width="9.7109375" style="94" customWidth="1"/>
    <col min="14629" max="14630" width="4.7109375" style="94" customWidth="1"/>
    <col min="14631" max="14631" width="9.7109375" style="94" customWidth="1"/>
    <col min="14632" max="14633" width="4.7109375" style="94" customWidth="1"/>
    <col min="14634" max="14634" width="9.7109375" style="94" customWidth="1"/>
    <col min="14635" max="14635" width="12.28515625" style="94" customWidth="1"/>
    <col min="14636" max="14851" width="9.140625" style="94"/>
    <col min="14852" max="14852" width="17.85546875" style="94" customWidth="1"/>
    <col min="14853" max="14854" width="10.7109375" style="94" customWidth="1"/>
    <col min="14855" max="14855" width="9.7109375" style="94" customWidth="1"/>
    <col min="14856" max="14857" width="8.7109375" style="94" customWidth="1"/>
    <col min="14858" max="14859" width="4.7109375" style="94" customWidth="1"/>
    <col min="14860" max="14860" width="9.7109375" style="94" customWidth="1"/>
    <col min="14861" max="14862" width="4.7109375" style="94" customWidth="1"/>
    <col min="14863" max="14863" width="9.7109375" style="94" customWidth="1"/>
    <col min="14864" max="14865" width="4.7109375" style="94" customWidth="1"/>
    <col min="14866" max="14866" width="9.7109375" style="94" customWidth="1"/>
    <col min="14867" max="14868" width="4.7109375" style="94" customWidth="1"/>
    <col min="14869" max="14869" width="9.7109375" style="94" customWidth="1"/>
    <col min="14870" max="14871" width="4.7109375" style="94" customWidth="1"/>
    <col min="14872" max="14872" width="9.7109375" style="94" customWidth="1"/>
    <col min="14873" max="14874" width="4.7109375" style="94" customWidth="1"/>
    <col min="14875" max="14875" width="9.7109375" style="94" customWidth="1"/>
    <col min="14876" max="14877" width="4.7109375" style="94" customWidth="1"/>
    <col min="14878" max="14878" width="9.7109375" style="94" customWidth="1"/>
    <col min="14879" max="14880" width="4.7109375" style="94" customWidth="1"/>
    <col min="14881" max="14881" width="9.7109375" style="94" customWidth="1"/>
    <col min="14882" max="14883" width="4.7109375" style="94" customWidth="1"/>
    <col min="14884" max="14884" width="9.7109375" style="94" customWidth="1"/>
    <col min="14885" max="14886" width="4.7109375" style="94" customWidth="1"/>
    <col min="14887" max="14887" width="9.7109375" style="94" customWidth="1"/>
    <col min="14888" max="14889" width="4.7109375" style="94" customWidth="1"/>
    <col min="14890" max="14890" width="9.7109375" style="94" customWidth="1"/>
    <col min="14891" max="14891" width="12.28515625" style="94" customWidth="1"/>
    <col min="14892" max="15107" width="9.140625" style="94"/>
    <col min="15108" max="15108" width="17.85546875" style="94" customWidth="1"/>
    <col min="15109" max="15110" width="10.7109375" style="94" customWidth="1"/>
    <col min="15111" max="15111" width="9.7109375" style="94" customWidth="1"/>
    <col min="15112" max="15113" width="8.7109375" style="94" customWidth="1"/>
    <col min="15114" max="15115" width="4.7109375" style="94" customWidth="1"/>
    <col min="15116" max="15116" width="9.7109375" style="94" customWidth="1"/>
    <col min="15117" max="15118" width="4.7109375" style="94" customWidth="1"/>
    <col min="15119" max="15119" width="9.7109375" style="94" customWidth="1"/>
    <col min="15120" max="15121" width="4.7109375" style="94" customWidth="1"/>
    <col min="15122" max="15122" width="9.7109375" style="94" customWidth="1"/>
    <col min="15123" max="15124" width="4.7109375" style="94" customWidth="1"/>
    <col min="15125" max="15125" width="9.7109375" style="94" customWidth="1"/>
    <col min="15126" max="15127" width="4.7109375" style="94" customWidth="1"/>
    <col min="15128" max="15128" width="9.7109375" style="94" customWidth="1"/>
    <col min="15129" max="15130" width="4.7109375" style="94" customWidth="1"/>
    <col min="15131" max="15131" width="9.7109375" style="94" customWidth="1"/>
    <col min="15132" max="15133" width="4.7109375" style="94" customWidth="1"/>
    <col min="15134" max="15134" width="9.7109375" style="94" customWidth="1"/>
    <col min="15135" max="15136" width="4.7109375" style="94" customWidth="1"/>
    <col min="15137" max="15137" width="9.7109375" style="94" customWidth="1"/>
    <col min="15138" max="15139" width="4.7109375" style="94" customWidth="1"/>
    <col min="15140" max="15140" width="9.7109375" style="94" customWidth="1"/>
    <col min="15141" max="15142" width="4.7109375" style="94" customWidth="1"/>
    <col min="15143" max="15143" width="9.7109375" style="94" customWidth="1"/>
    <col min="15144" max="15145" width="4.7109375" style="94" customWidth="1"/>
    <col min="15146" max="15146" width="9.7109375" style="94" customWidth="1"/>
    <col min="15147" max="15147" width="12.28515625" style="94" customWidth="1"/>
    <col min="15148" max="15363" width="9.140625" style="94"/>
    <col min="15364" max="15364" width="17.85546875" style="94" customWidth="1"/>
    <col min="15365" max="15366" width="10.7109375" style="94" customWidth="1"/>
    <col min="15367" max="15367" width="9.7109375" style="94" customWidth="1"/>
    <col min="15368" max="15369" width="8.7109375" style="94" customWidth="1"/>
    <col min="15370" max="15371" width="4.7109375" style="94" customWidth="1"/>
    <col min="15372" max="15372" width="9.7109375" style="94" customWidth="1"/>
    <col min="15373" max="15374" width="4.7109375" style="94" customWidth="1"/>
    <col min="15375" max="15375" width="9.7109375" style="94" customWidth="1"/>
    <col min="15376" max="15377" width="4.7109375" style="94" customWidth="1"/>
    <col min="15378" max="15378" width="9.7109375" style="94" customWidth="1"/>
    <col min="15379" max="15380" width="4.7109375" style="94" customWidth="1"/>
    <col min="15381" max="15381" width="9.7109375" style="94" customWidth="1"/>
    <col min="15382" max="15383" width="4.7109375" style="94" customWidth="1"/>
    <col min="15384" max="15384" width="9.7109375" style="94" customWidth="1"/>
    <col min="15385" max="15386" width="4.7109375" style="94" customWidth="1"/>
    <col min="15387" max="15387" width="9.7109375" style="94" customWidth="1"/>
    <col min="15388" max="15389" width="4.7109375" style="94" customWidth="1"/>
    <col min="15390" max="15390" width="9.7109375" style="94" customWidth="1"/>
    <col min="15391" max="15392" width="4.7109375" style="94" customWidth="1"/>
    <col min="15393" max="15393" width="9.7109375" style="94" customWidth="1"/>
    <col min="15394" max="15395" width="4.7109375" style="94" customWidth="1"/>
    <col min="15396" max="15396" width="9.7109375" style="94" customWidth="1"/>
    <col min="15397" max="15398" width="4.7109375" style="94" customWidth="1"/>
    <col min="15399" max="15399" width="9.7109375" style="94" customWidth="1"/>
    <col min="15400" max="15401" width="4.7109375" style="94" customWidth="1"/>
    <col min="15402" max="15402" width="9.7109375" style="94" customWidth="1"/>
    <col min="15403" max="15403" width="12.28515625" style="94" customWidth="1"/>
    <col min="15404" max="15619" width="9.140625" style="94"/>
    <col min="15620" max="15620" width="17.85546875" style="94" customWidth="1"/>
    <col min="15621" max="15622" width="10.7109375" style="94" customWidth="1"/>
    <col min="15623" max="15623" width="9.7109375" style="94" customWidth="1"/>
    <col min="15624" max="15625" width="8.7109375" style="94" customWidth="1"/>
    <col min="15626" max="15627" width="4.7109375" style="94" customWidth="1"/>
    <col min="15628" max="15628" width="9.7109375" style="94" customWidth="1"/>
    <col min="15629" max="15630" width="4.7109375" style="94" customWidth="1"/>
    <col min="15631" max="15631" width="9.7109375" style="94" customWidth="1"/>
    <col min="15632" max="15633" width="4.7109375" style="94" customWidth="1"/>
    <col min="15634" max="15634" width="9.7109375" style="94" customWidth="1"/>
    <col min="15635" max="15636" width="4.7109375" style="94" customWidth="1"/>
    <col min="15637" max="15637" width="9.7109375" style="94" customWidth="1"/>
    <col min="15638" max="15639" width="4.7109375" style="94" customWidth="1"/>
    <col min="15640" max="15640" width="9.7109375" style="94" customWidth="1"/>
    <col min="15641" max="15642" width="4.7109375" style="94" customWidth="1"/>
    <col min="15643" max="15643" width="9.7109375" style="94" customWidth="1"/>
    <col min="15644" max="15645" width="4.7109375" style="94" customWidth="1"/>
    <col min="15646" max="15646" width="9.7109375" style="94" customWidth="1"/>
    <col min="15647" max="15648" width="4.7109375" style="94" customWidth="1"/>
    <col min="15649" max="15649" width="9.7109375" style="94" customWidth="1"/>
    <col min="15650" max="15651" width="4.7109375" style="94" customWidth="1"/>
    <col min="15652" max="15652" width="9.7109375" style="94" customWidth="1"/>
    <col min="15653" max="15654" width="4.7109375" style="94" customWidth="1"/>
    <col min="15655" max="15655" width="9.7109375" style="94" customWidth="1"/>
    <col min="15656" max="15657" width="4.7109375" style="94" customWidth="1"/>
    <col min="15658" max="15658" width="9.7109375" style="94" customWidth="1"/>
    <col min="15659" max="15659" width="12.28515625" style="94" customWidth="1"/>
    <col min="15660" max="15875" width="9.140625" style="94"/>
    <col min="15876" max="15876" width="17.85546875" style="94" customWidth="1"/>
    <col min="15877" max="15878" width="10.7109375" style="94" customWidth="1"/>
    <col min="15879" max="15879" width="9.7109375" style="94" customWidth="1"/>
    <col min="15880" max="15881" width="8.7109375" style="94" customWidth="1"/>
    <col min="15882" max="15883" width="4.7109375" style="94" customWidth="1"/>
    <col min="15884" max="15884" width="9.7109375" style="94" customWidth="1"/>
    <col min="15885" max="15886" width="4.7109375" style="94" customWidth="1"/>
    <col min="15887" max="15887" width="9.7109375" style="94" customWidth="1"/>
    <col min="15888" max="15889" width="4.7109375" style="94" customWidth="1"/>
    <col min="15890" max="15890" width="9.7109375" style="94" customWidth="1"/>
    <col min="15891" max="15892" width="4.7109375" style="94" customWidth="1"/>
    <col min="15893" max="15893" width="9.7109375" style="94" customWidth="1"/>
    <col min="15894" max="15895" width="4.7109375" style="94" customWidth="1"/>
    <col min="15896" max="15896" width="9.7109375" style="94" customWidth="1"/>
    <col min="15897" max="15898" width="4.7109375" style="94" customWidth="1"/>
    <col min="15899" max="15899" width="9.7109375" style="94" customWidth="1"/>
    <col min="15900" max="15901" width="4.7109375" style="94" customWidth="1"/>
    <col min="15902" max="15902" width="9.7109375" style="94" customWidth="1"/>
    <col min="15903" max="15904" width="4.7109375" style="94" customWidth="1"/>
    <col min="15905" max="15905" width="9.7109375" style="94" customWidth="1"/>
    <col min="15906" max="15907" width="4.7109375" style="94" customWidth="1"/>
    <col min="15908" max="15908" width="9.7109375" style="94" customWidth="1"/>
    <col min="15909" max="15910" width="4.7109375" style="94" customWidth="1"/>
    <col min="15911" max="15911" width="9.7109375" style="94" customWidth="1"/>
    <col min="15912" max="15913" width="4.7109375" style="94" customWidth="1"/>
    <col min="15914" max="15914" width="9.7109375" style="94" customWidth="1"/>
    <col min="15915" max="15915" width="12.28515625" style="94" customWidth="1"/>
    <col min="15916" max="16131" width="9.140625" style="94"/>
    <col min="16132" max="16132" width="17.85546875" style="94" customWidth="1"/>
    <col min="16133" max="16134" width="10.7109375" style="94" customWidth="1"/>
    <col min="16135" max="16135" width="9.7109375" style="94" customWidth="1"/>
    <col min="16136" max="16137" width="8.7109375" style="94" customWidth="1"/>
    <col min="16138" max="16139" width="4.7109375" style="94" customWidth="1"/>
    <col min="16140" max="16140" width="9.7109375" style="94" customWidth="1"/>
    <col min="16141" max="16142" width="4.7109375" style="94" customWidth="1"/>
    <col min="16143" max="16143" width="9.7109375" style="94" customWidth="1"/>
    <col min="16144" max="16145" width="4.7109375" style="94" customWidth="1"/>
    <col min="16146" max="16146" width="9.7109375" style="94" customWidth="1"/>
    <col min="16147" max="16148" width="4.7109375" style="94" customWidth="1"/>
    <col min="16149" max="16149" width="9.7109375" style="94" customWidth="1"/>
    <col min="16150" max="16151" width="4.7109375" style="94" customWidth="1"/>
    <col min="16152" max="16152" width="9.7109375" style="94" customWidth="1"/>
    <col min="16153" max="16154" width="4.7109375" style="94" customWidth="1"/>
    <col min="16155" max="16155" width="9.7109375" style="94" customWidth="1"/>
    <col min="16156" max="16157" width="4.7109375" style="94" customWidth="1"/>
    <col min="16158" max="16158" width="9.7109375" style="94" customWidth="1"/>
    <col min="16159" max="16160" width="4.7109375" style="94" customWidth="1"/>
    <col min="16161" max="16161" width="9.7109375" style="94" customWidth="1"/>
    <col min="16162" max="16163" width="4.7109375" style="94" customWidth="1"/>
    <col min="16164" max="16164" width="9.7109375" style="94" customWidth="1"/>
    <col min="16165" max="16166" width="4.7109375" style="94" customWidth="1"/>
    <col min="16167" max="16167" width="9.7109375" style="94" customWidth="1"/>
    <col min="16168" max="16169" width="4.7109375" style="94" customWidth="1"/>
    <col min="16170" max="16170" width="9.7109375" style="94" customWidth="1"/>
    <col min="16171" max="16171" width="12.28515625" style="94" customWidth="1"/>
    <col min="16172" max="16384" width="9.140625" style="94"/>
  </cols>
  <sheetData>
    <row r="1" spans="1:43" ht="27.75" customHeight="1" x14ac:dyDescent="0.2">
      <c r="AQ1" s="465" t="s">
        <v>795</v>
      </c>
    </row>
    <row r="2" spans="1:43" ht="30.75" customHeight="1" x14ac:dyDescent="0.2">
      <c r="A2" s="1166" t="s">
        <v>532</v>
      </c>
      <c r="B2" s="1166"/>
      <c r="C2" s="1166"/>
      <c r="D2" s="1166"/>
      <c r="E2" s="1166"/>
      <c r="F2" s="1166"/>
      <c r="G2" s="1166"/>
      <c r="H2" s="1166"/>
      <c r="I2" s="1166"/>
      <c r="J2" s="1166"/>
      <c r="K2" s="1166"/>
      <c r="L2" s="1166"/>
      <c r="M2" s="1166"/>
      <c r="N2" s="1166"/>
      <c r="O2" s="1166"/>
      <c r="P2" s="1166"/>
      <c r="Q2" s="1166"/>
      <c r="R2" s="1166"/>
      <c r="S2" s="1166"/>
      <c r="T2" s="1166"/>
      <c r="U2" s="1166"/>
      <c r="V2" s="1166"/>
      <c r="W2" s="1166"/>
      <c r="X2" s="1166"/>
      <c r="Y2" s="1166"/>
      <c r="Z2" s="1166"/>
      <c r="AA2" s="1166"/>
      <c r="AB2" s="1166"/>
      <c r="AC2" s="1166"/>
      <c r="AD2" s="1166"/>
      <c r="AE2" s="1166"/>
      <c r="AF2" s="1166"/>
      <c r="AG2" s="1166"/>
      <c r="AH2" s="1166"/>
      <c r="AI2" s="1166"/>
      <c r="AJ2" s="1166"/>
      <c r="AK2" s="1166"/>
      <c r="AL2" s="1166"/>
      <c r="AM2" s="1166"/>
      <c r="AN2" s="1166"/>
      <c r="AO2" s="1166"/>
      <c r="AP2" s="1166"/>
      <c r="AQ2" s="1166"/>
    </row>
    <row r="3" spans="1:43" ht="22.5" customHeight="1" thickBot="1" x14ac:dyDescent="0.3">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row>
    <row r="4" spans="1:43" ht="20.25" customHeight="1" x14ac:dyDescent="0.2">
      <c r="A4" s="1167" t="s">
        <v>20</v>
      </c>
      <c r="B4" s="1168"/>
      <c r="C4" s="1168"/>
      <c r="D4" s="1168"/>
      <c r="E4" s="1168"/>
      <c r="F4" s="1168"/>
      <c r="G4" s="1168"/>
      <c r="H4" s="1168"/>
      <c r="I4" s="1169"/>
      <c r="J4" s="1170" t="s">
        <v>0</v>
      </c>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c r="AJ4" s="1171"/>
      <c r="AK4" s="1171"/>
      <c r="AL4" s="1171"/>
      <c r="AM4" s="1171"/>
      <c r="AN4" s="1171"/>
      <c r="AO4" s="1171"/>
      <c r="AP4" s="1172"/>
      <c r="AQ4" s="1173" t="s">
        <v>408</v>
      </c>
    </row>
    <row r="5" spans="1:43" s="2" customFormat="1" ht="28.5" customHeight="1" x14ac:dyDescent="0.25">
      <c r="A5" s="1176" t="s">
        <v>19</v>
      </c>
      <c r="B5" s="1178" t="s">
        <v>1</v>
      </c>
      <c r="C5" s="1178" t="s">
        <v>2</v>
      </c>
      <c r="D5" s="1178" t="s">
        <v>402</v>
      </c>
      <c r="E5" s="1178" t="s">
        <v>3</v>
      </c>
      <c r="F5" s="1180" t="s">
        <v>4</v>
      </c>
      <c r="G5" s="1184" t="s">
        <v>689</v>
      </c>
      <c r="H5" s="1182"/>
      <c r="I5" s="1185"/>
      <c r="J5" s="1186" t="s">
        <v>6</v>
      </c>
      <c r="K5" s="1182"/>
      <c r="L5" s="1182"/>
      <c r="M5" s="1182" t="s">
        <v>7</v>
      </c>
      <c r="N5" s="1182"/>
      <c r="O5" s="1182"/>
      <c r="P5" s="1182" t="s">
        <v>8</v>
      </c>
      <c r="Q5" s="1182"/>
      <c r="R5" s="1182"/>
      <c r="S5" s="1182" t="s">
        <v>9</v>
      </c>
      <c r="T5" s="1182"/>
      <c r="U5" s="1182"/>
      <c r="V5" s="1182" t="s">
        <v>10</v>
      </c>
      <c r="W5" s="1182"/>
      <c r="X5" s="1182"/>
      <c r="Y5" s="1182" t="s">
        <v>11</v>
      </c>
      <c r="Z5" s="1182"/>
      <c r="AA5" s="1182"/>
      <c r="AB5" s="1182" t="s">
        <v>12</v>
      </c>
      <c r="AC5" s="1182"/>
      <c r="AD5" s="1182"/>
      <c r="AE5" s="1182" t="s">
        <v>12</v>
      </c>
      <c r="AF5" s="1182"/>
      <c r="AG5" s="1182"/>
      <c r="AH5" s="1182" t="s">
        <v>13</v>
      </c>
      <c r="AI5" s="1182"/>
      <c r="AJ5" s="1182"/>
      <c r="AK5" s="1182" t="s">
        <v>14</v>
      </c>
      <c r="AL5" s="1182"/>
      <c r="AM5" s="1182"/>
      <c r="AN5" s="1182" t="s">
        <v>15</v>
      </c>
      <c r="AO5" s="1182"/>
      <c r="AP5" s="1183"/>
      <c r="AQ5" s="1174"/>
    </row>
    <row r="6" spans="1:43" ht="18" customHeight="1" thickBot="1" x14ac:dyDescent="0.25">
      <c r="A6" s="1177"/>
      <c r="B6" s="1179"/>
      <c r="C6" s="1179"/>
      <c r="D6" s="1179"/>
      <c r="E6" s="1179"/>
      <c r="F6" s="1181"/>
      <c r="G6" s="87" t="s">
        <v>16</v>
      </c>
      <c r="H6" s="81" t="s">
        <v>17</v>
      </c>
      <c r="I6" s="170" t="s">
        <v>18</v>
      </c>
      <c r="J6" s="171" t="s">
        <v>16</v>
      </c>
      <c r="K6" s="81" t="s">
        <v>17</v>
      </c>
      <c r="L6" s="81" t="s">
        <v>18</v>
      </c>
      <c r="M6" s="81" t="s">
        <v>16</v>
      </c>
      <c r="N6" s="81" t="s">
        <v>17</v>
      </c>
      <c r="O6" s="81" t="s">
        <v>18</v>
      </c>
      <c r="P6" s="81" t="s">
        <v>16</v>
      </c>
      <c r="Q6" s="81" t="s">
        <v>17</v>
      </c>
      <c r="R6" s="81" t="s">
        <v>18</v>
      </c>
      <c r="S6" s="81" t="s">
        <v>16</v>
      </c>
      <c r="T6" s="81" t="s">
        <v>17</v>
      </c>
      <c r="U6" s="81" t="s">
        <v>18</v>
      </c>
      <c r="V6" s="81" t="s">
        <v>16</v>
      </c>
      <c r="W6" s="81" t="s">
        <v>17</v>
      </c>
      <c r="X6" s="81" t="s">
        <v>18</v>
      </c>
      <c r="Y6" s="81" t="s">
        <v>16</v>
      </c>
      <c r="Z6" s="81" t="s">
        <v>17</v>
      </c>
      <c r="AA6" s="81" t="s">
        <v>18</v>
      </c>
      <c r="AB6" s="81" t="s">
        <v>16</v>
      </c>
      <c r="AC6" s="81" t="s">
        <v>17</v>
      </c>
      <c r="AD6" s="81" t="s">
        <v>18</v>
      </c>
      <c r="AE6" s="81" t="s">
        <v>16</v>
      </c>
      <c r="AF6" s="81" t="s">
        <v>17</v>
      </c>
      <c r="AG6" s="81" t="s">
        <v>18</v>
      </c>
      <c r="AH6" s="81" t="s">
        <v>16</v>
      </c>
      <c r="AI6" s="81" t="s">
        <v>17</v>
      </c>
      <c r="AJ6" s="81" t="s">
        <v>18</v>
      </c>
      <c r="AK6" s="81" t="s">
        <v>16</v>
      </c>
      <c r="AL6" s="81" t="s">
        <v>17</v>
      </c>
      <c r="AM6" s="81" t="s">
        <v>18</v>
      </c>
      <c r="AN6" s="81" t="s">
        <v>16</v>
      </c>
      <c r="AO6" s="81" t="s">
        <v>17</v>
      </c>
      <c r="AP6" s="173" t="s">
        <v>18</v>
      </c>
      <c r="AQ6" s="1175"/>
    </row>
    <row r="7" spans="1:43" ht="72" customHeight="1" x14ac:dyDescent="0.2">
      <c r="A7" s="109" t="s">
        <v>21</v>
      </c>
      <c r="B7" s="110" t="s">
        <v>738</v>
      </c>
      <c r="C7" s="781" t="s">
        <v>22</v>
      </c>
      <c r="D7" s="781" t="s">
        <v>23</v>
      </c>
      <c r="E7" s="781">
        <v>0.2</v>
      </c>
      <c r="F7" s="782">
        <v>2012</v>
      </c>
      <c r="G7" s="150" t="s">
        <v>57</v>
      </c>
      <c r="H7" s="781" t="s">
        <v>57</v>
      </c>
      <c r="I7" s="149">
        <v>0.52</v>
      </c>
      <c r="J7" s="186" t="s">
        <v>57</v>
      </c>
      <c r="K7" s="781" t="s">
        <v>57</v>
      </c>
      <c r="L7" s="781">
        <v>0.34</v>
      </c>
      <c r="M7" s="781" t="s">
        <v>57</v>
      </c>
      <c r="N7" s="781" t="s">
        <v>57</v>
      </c>
      <c r="O7" s="781">
        <v>0.32</v>
      </c>
      <c r="P7" s="781" t="s">
        <v>57</v>
      </c>
      <c r="Q7" s="781" t="s">
        <v>57</v>
      </c>
      <c r="R7" s="840">
        <v>0.36</v>
      </c>
      <c r="S7" s="781" t="s">
        <v>57</v>
      </c>
      <c r="T7" s="781" t="s">
        <v>57</v>
      </c>
      <c r="U7" s="840">
        <v>0.46</v>
      </c>
      <c r="V7" s="840" t="s">
        <v>57</v>
      </c>
      <c r="W7" s="840" t="s">
        <v>57</v>
      </c>
      <c r="X7" s="840">
        <v>0.63</v>
      </c>
      <c r="Y7" s="781" t="s">
        <v>57</v>
      </c>
      <c r="Z7" s="781" t="s">
        <v>57</v>
      </c>
      <c r="AA7" s="840">
        <v>0.55000000000000004</v>
      </c>
      <c r="AB7" s="781" t="s">
        <v>57</v>
      </c>
      <c r="AC7" s="781" t="s">
        <v>57</v>
      </c>
      <c r="AD7" s="840" t="s">
        <v>525</v>
      </c>
      <c r="AE7" s="71"/>
      <c r="AF7" s="71"/>
      <c r="AG7" s="71"/>
      <c r="AH7" s="71"/>
      <c r="AI7" s="71"/>
      <c r="AJ7" s="71"/>
      <c r="AK7" s="71"/>
      <c r="AL7" s="71"/>
      <c r="AM7" s="71"/>
      <c r="AN7" s="71"/>
      <c r="AO7" s="71"/>
      <c r="AP7" s="196"/>
      <c r="AQ7" s="230" t="s">
        <v>862</v>
      </c>
    </row>
    <row r="8" spans="1:43" s="3" customFormat="1" ht="68.25" customHeight="1" x14ac:dyDescent="0.2">
      <c r="A8" s="103" t="s">
        <v>24</v>
      </c>
      <c r="B8" s="104" t="s">
        <v>739</v>
      </c>
      <c r="C8" s="48" t="s">
        <v>22</v>
      </c>
      <c r="D8" s="48" t="s">
        <v>23</v>
      </c>
      <c r="E8" s="48">
        <v>0.16</v>
      </c>
      <c r="F8" s="237">
        <v>2011</v>
      </c>
      <c r="G8" s="95" t="s">
        <v>57</v>
      </c>
      <c r="H8" s="48" t="s">
        <v>57</v>
      </c>
      <c r="I8" s="96">
        <v>0.37</v>
      </c>
      <c r="J8" s="238" t="s">
        <v>57</v>
      </c>
      <c r="K8" s="48" t="s">
        <v>57</v>
      </c>
      <c r="L8" s="48">
        <v>0.1</v>
      </c>
      <c r="M8" s="48" t="s">
        <v>57</v>
      </c>
      <c r="N8" s="48" t="s">
        <v>57</v>
      </c>
      <c r="O8" s="48">
        <v>0.14000000000000001</v>
      </c>
      <c r="P8" s="48" t="s">
        <v>57</v>
      </c>
      <c r="Q8" s="48" t="s">
        <v>57</v>
      </c>
      <c r="R8" s="48">
        <v>0.18</v>
      </c>
      <c r="S8" s="781" t="s">
        <v>57</v>
      </c>
      <c r="T8" s="781" t="s">
        <v>57</v>
      </c>
      <c r="U8" s="330">
        <v>0.3</v>
      </c>
      <c r="V8" s="781" t="s">
        <v>57</v>
      </c>
      <c r="W8" s="781" t="s">
        <v>57</v>
      </c>
      <c r="X8" s="840">
        <v>0.47</v>
      </c>
      <c r="Y8" s="781" t="s">
        <v>57</v>
      </c>
      <c r="Z8" s="781" t="s">
        <v>57</v>
      </c>
      <c r="AA8" s="840">
        <v>0.31</v>
      </c>
      <c r="AB8" s="781" t="s">
        <v>57</v>
      </c>
      <c r="AC8" s="781" t="s">
        <v>57</v>
      </c>
      <c r="AD8" s="840" t="s">
        <v>525</v>
      </c>
      <c r="AE8" s="105"/>
      <c r="AF8" s="105"/>
      <c r="AG8" s="105"/>
      <c r="AH8" s="105"/>
      <c r="AI8" s="105"/>
      <c r="AJ8" s="105"/>
      <c r="AK8" s="105"/>
      <c r="AL8" s="105"/>
      <c r="AM8" s="105"/>
      <c r="AN8" s="105"/>
      <c r="AO8" s="105"/>
      <c r="AP8" s="228"/>
      <c r="AQ8" s="230" t="s">
        <v>863</v>
      </c>
    </row>
    <row r="9" spans="1:43" s="3" customFormat="1" ht="96" customHeight="1" thickBot="1" x14ac:dyDescent="0.25">
      <c r="A9" s="875" t="s">
        <v>25</v>
      </c>
      <c r="B9" s="106" t="s">
        <v>26</v>
      </c>
      <c r="C9" s="785" t="s">
        <v>22</v>
      </c>
      <c r="D9" s="785" t="s">
        <v>23</v>
      </c>
      <c r="E9" s="785">
        <v>8.4</v>
      </c>
      <c r="F9" s="786">
        <v>2012</v>
      </c>
      <c r="G9" s="168" t="s">
        <v>57</v>
      </c>
      <c r="H9" s="785" t="s">
        <v>57</v>
      </c>
      <c r="I9" s="169">
        <v>10.5</v>
      </c>
      <c r="J9" s="239" t="s">
        <v>57</v>
      </c>
      <c r="K9" s="785" t="s">
        <v>57</v>
      </c>
      <c r="L9" s="785">
        <v>7.3</v>
      </c>
      <c r="M9" s="785" t="s">
        <v>57</v>
      </c>
      <c r="N9" s="785" t="s">
        <v>57</v>
      </c>
      <c r="O9" s="785">
        <v>7.5</v>
      </c>
      <c r="P9" s="785" t="s">
        <v>57</v>
      </c>
      <c r="Q9" s="785" t="s">
        <v>57</v>
      </c>
      <c r="R9" s="785">
        <v>6.9</v>
      </c>
      <c r="S9" s="779" t="s">
        <v>57</v>
      </c>
      <c r="T9" s="779" t="s">
        <v>57</v>
      </c>
      <c r="U9" s="785">
        <v>6.6</v>
      </c>
      <c r="V9" s="779" t="s">
        <v>57</v>
      </c>
      <c r="W9" s="779" t="s">
        <v>57</v>
      </c>
      <c r="X9" s="785">
        <v>6.4</v>
      </c>
      <c r="Y9" s="779" t="s">
        <v>57</v>
      </c>
      <c r="Z9" s="779" t="s">
        <v>57</v>
      </c>
      <c r="AA9" s="785">
        <v>6.6</v>
      </c>
      <c r="AB9" s="779" t="s">
        <v>57</v>
      </c>
      <c r="AC9" s="779" t="s">
        <v>57</v>
      </c>
      <c r="AD9" s="785" t="s">
        <v>525</v>
      </c>
      <c r="AE9" s="876"/>
      <c r="AF9" s="876"/>
      <c r="AG9" s="876"/>
      <c r="AH9" s="876"/>
      <c r="AI9" s="876"/>
      <c r="AJ9" s="876"/>
      <c r="AK9" s="876"/>
      <c r="AL9" s="876"/>
      <c r="AM9" s="876"/>
      <c r="AN9" s="876"/>
      <c r="AO9" s="876"/>
      <c r="AP9" s="229"/>
      <c r="AQ9" s="232" t="s">
        <v>864</v>
      </c>
    </row>
    <row r="10" spans="1:43" s="718" customFormat="1" ht="19.5" customHeight="1" thickBot="1" x14ac:dyDescent="0.3">
      <c r="A10" s="29"/>
      <c r="G10" s="717"/>
      <c r="H10" s="717"/>
      <c r="J10" s="717"/>
      <c r="K10" s="717"/>
      <c r="M10" s="717"/>
      <c r="N10" s="717"/>
    </row>
    <row r="11" spans="1:43" ht="23.25" customHeight="1" x14ac:dyDescent="0.2">
      <c r="A11" s="1167" t="s">
        <v>27</v>
      </c>
      <c r="B11" s="1168"/>
      <c r="C11" s="1168"/>
      <c r="D11" s="1168"/>
      <c r="E11" s="1168"/>
      <c r="F11" s="1168"/>
      <c r="G11" s="1168"/>
      <c r="H11" s="1168"/>
      <c r="I11" s="1169"/>
      <c r="J11" s="1170" t="s">
        <v>0</v>
      </c>
      <c r="K11" s="1171"/>
      <c r="L11" s="1171"/>
      <c r="M11" s="1171"/>
      <c r="N11" s="1171"/>
      <c r="O11" s="1171"/>
      <c r="P11" s="1171"/>
      <c r="Q11" s="1171"/>
      <c r="R11" s="1171"/>
      <c r="S11" s="1171"/>
      <c r="T11" s="1171"/>
      <c r="U11" s="1171"/>
      <c r="V11" s="1171"/>
      <c r="W11" s="1171"/>
      <c r="X11" s="1171"/>
      <c r="Y11" s="1171"/>
      <c r="Z11" s="1171"/>
      <c r="AA11" s="1171"/>
      <c r="AB11" s="1171"/>
      <c r="AC11" s="1171"/>
      <c r="AD11" s="1171"/>
      <c r="AE11" s="1171"/>
      <c r="AF11" s="1171"/>
      <c r="AG11" s="1171"/>
      <c r="AH11" s="1171"/>
      <c r="AI11" s="1171"/>
      <c r="AJ11" s="1171"/>
      <c r="AK11" s="1171"/>
      <c r="AL11" s="1171"/>
      <c r="AM11" s="1171"/>
      <c r="AN11" s="1171"/>
      <c r="AO11" s="1171"/>
      <c r="AP11" s="1172"/>
      <c r="AQ11" s="1173" t="s">
        <v>408</v>
      </c>
    </row>
    <row r="12" spans="1:43" s="2" customFormat="1" ht="30" customHeight="1" x14ac:dyDescent="0.25">
      <c r="A12" s="1176" t="s">
        <v>19</v>
      </c>
      <c r="B12" s="1178" t="s">
        <v>1</v>
      </c>
      <c r="C12" s="1178" t="s">
        <v>2</v>
      </c>
      <c r="D12" s="1178" t="s">
        <v>402</v>
      </c>
      <c r="E12" s="1178" t="s">
        <v>3</v>
      </c>
      <c r="F12" s="1180" t="s">
        <v>4</v>
      </c>
      <c r="G12" s="1184" t="s">
        <v>689</v>
      </c>
      <c r="H12" s="1182"/>
      <c r="I12" s="1185"/>
      <c r="J12" s="1186" t="s">
        <v>6</v>
      </c>
      <c r="K12" s="1182"/>
      <c r="L12" s="1182"/>
      <c r="M12" s="1182" t="s">
        <v>7</v>
      </c>
      <c r="N12" s="1182"/>
      <c r="O12" s="1182"/>
      <c r="P12" s="1182" t="s">
        <v>8</v>
      </c>
      <c r="Q12" s="1182"/>
      <c r="R12" s="1182"/>
      <c r="S12" s="1182" t="s">
        <v>9</v>
      </c>
      <c r="T12" s="1182"/>
      <c r="U12" s="1182"/>
      <c r="V12" s="1182" t="s">
        <v>10</v>
      </c>
      <c r="W12" s="1182"/>
      <c r="X12" s="1182"/>
      <c r="Y12" s="1182" t="s">
        <v>11</v>
      </c>
      <c r="Z12" s="1182"/>
      <c r="AA12" s="1182"/>
      <c r="AB12" s="1182" t="s">
        <v>12</v>
      </c>
      <c r="AC12" s="1182"/>
      <c r="AD12" s="1182"/>
      <c r="AE12" s="1182" t="s">
        <v>12</v>
      </c>
      <c r="AF12" s="1182"/>
      <c r="AG12" s="1182"/>
      <c r="AH12" s="1182" t="s">
        <v>13</v>
      </c>
      <c r="AI12" s="1182"/>
      <c r="AJ12" s="1182"/>
      <c r="AK12" s="1182" t="s">
        <v>14</v>
      </c>
      <c r="AL12" s="1182"/>
      <c r="AM12" s="1182"/>
      <c r="AN12" s="1182" t="s">
        <v>15</v>
      </c>
      <c r="AO12" s="1182"/>
      <c r="AP12" s="1183"/>
      <c r="AQ12" s="1174"/>
    </row>
    <row r="13" spans="1:43" ht="18" customHeight="1" thickBot="1" x14ac:dyDescent="0.25">
      <c r="A13" s="1177"/>
      <c r="B13" s="1179"/>
      <c r="C13" s="1179"/>
      <c r="D13" s="1179"/>
      <c r="E13" s="1179"/>
      <c r="F13" s="1181"/>
      <c r="G13" s="87" t="s">
        <v>16</v>
      </c>
      <c r="H13" s="81" t="s">
        <v>17</v>
      </c>
      <c r="I13" s="170" t="s">
        <v>18</v>
      </c>
      <c r="J13" s="171" t="s">
        <v>16</v>
      </c>
      <c r="K13" s="81" t="s">
        <v>17</v>
      </c>
      <c r="L13" s="81" t="s">
        <v>18</v>
      </c>
      <c r="M13" s="81" t="s">
        <v>16</v>
      </c>
      <c r="N13" s="81" t="s">
        <v>17</v>
      </c>
      <c r="O13" s="81" t="s">
        <v>18</v>
      </c>
      <c r="P13" s="81" t="s">
        <v>16</v>
      </c>
      <c r="Q13" s="81" t="s">
        <v>17</v>
      </c>
      <c r="R13" s="81" t="s">
        <v>18</v>
      </c>
      <c r="S13" s="81" t="s">
        <v>16</v>
      </c>
      <c r="T13" s="81" t="s">
        <v>17</v>
      </c>
      <c r="U13" s="81" t="s">
        <v>18</v>
      </c>
      <c r="V13" s="81" t="s">
        <v>16</v>
      </c>
      <c r="W13" s="81" t="s">
        <v>17</v>
      </c>
      <c r="X13" s="81" t="s">
        <v>18</v>
      </c>
      <c r="Y13" s="81" t="s">
        <v>16</v>
      </c>
      <c r="Z13" s="81" t="s">
        <v>17</v>
      </c>
      <c r="AA13" s="81" t="s">
        <v>18</v>
      </c>
      <c r="AB13" s="81" t="s">
        <v>16</v>
      </c>
      <c r="AC13" s="81" t="s">
        <v>17</v>
      </c>
      <c r="AD13" s="81" t="s">
        <v>18</v>
      </c>
      <c r="AE13" s="81" t="s">
        <v>16</v>
      </c>
      <c r="AF13" s="81" t="s">
        <v>17</v>
      </c>
      <c r="AG13" s="81" t="s">
        <v>18</v>
      </c>
      <c r="AH13" s="81" t="s">
        <v>16</v>
      </c>
      <c r="AI13" s="81" t="s">
        <v>17</v>
      </c>
      <c r="AJ13" s="81" t="s">
        <v>18</v>
      </c>
      <c r="AK13" s="81" t="s">
        <v>16</v>
      </c>
      <c r="AL13" s="81" t="s">
        <v>17</v>
      </c>
      <c r="AM13" s="81" t="s">
        <v>18</v>
      </c>
      <c r="AN13" s="81" t="s">
        <v>16</v>
      </c>
      <c r="AO13" s="81" t="s">
        <v>17</v>
      </c>
      <c r="AP13" s="173" t="s">
        <v>18</v>
      </c>
      <c r="AQ13" s="1175"/>
    </row>
    <row r="14" spans="1:43" ht="107.25" customHeight="1" x14ac:dyDescent="0.2">
      <c r="A14" s="109" t="s">
        <v>28</v>
      </c>
      <c r="B14" s="110" t="s">
        <v>740</v>
      </c>
      <c r="C14" s="781" t="s">
        <v>22</v>
      </c>
      <c r="D14" s="781" t="s">
        <v>23</v>
      </c>
      <c r="E14" s="781">
        <v>8.6999999999999993</v>
      </c>
      <c r="F14" s="782">
        <v>2011</v>
      </c>
      <c r="G14" s="150" t="s">
        <v>57</v>
      </c>
      <c r="H14" s="781" t="s">
        <v>57</v>
      </c>
      <c r="I14" s="149">
        <v>9.0299999999999994</v>
      </c>
      <c r="J14" s="186" t="s">
        <v>57</v>
      </c>
      <c r="K14" s="781" t="s">
        <v>57</v>
      </c>
      <c r="L14" s="840">
        <v>10.63</v>
      </c>
      <c r="M14" s="781" t="s">
        <v>57</v>
      </c>
      <c r="N14" s="781" t="s">
        <v>57</v>
      </c>
      <c r="O14" s="840">
        <v>16.14</v>
      </c>
      <c r="P14" s="781" t="s">
        <v>57</v>
      </c>
      <c r="Q14" s="781" t="s">
        <v>57</v>
      </c>
      <c r="R14" s="840">
        <v>16.95</v>
      </c>
      <c r="S14" s="840" t="s">
        <v>57</v>
      </c>
      <c r="T14" s="840" t="s">
        <v>57</v>
      </c>
      <c r="U14" s="840">
        <v>11.92</v>
      </c>
      <c r="V14" s="840" t="s">
        <v>57</v>
      </c>
      <c r="W14" s="840" t="s">
        <v>57</v>
      </c>
      <c r="X14" s="330">
        <v>10.36</v>
      </c>
      <c r="Y14" s="840" t="s">
        <v>57</v>
      </c>
      <c r="Z14" s="840" t="s">
        <v>57</v>
      </c>
      <c r="AA14" s="840">
        <v>10.69</v>
      </c>
      <c r="AB14" s="840" t="s">
        <v>57</v>
      </c>
      <c r="AC14" s="840" t="s">
        <v>57</v>
      </c>
      <c r="AD14" s="840" t="s">
        <v>526</v>
      </c>
      <c r="AE14" s="71"/>
      <c r="AF14" s="71"/>
      <c r="AG14" s="71"/>
      <c r="AH14" s="71"/>
      <c r="AI14" s="71"/>
      <c r="AJ14" s="71"/>
      <c r="AK14" s="71"/>
      <c r="AL14" s="71"/>
      <c r="AM14" s="71"/>
      <c r="AN14" s="71"/>
      <c r="AO14" s="71"/>
      <c r="AP14" s="196"/>
      <c r="AQ14" s="230" t="s">
        <v>865</v>
      </c>
    </row>
    <row r="15" spans="1:43" s="3" customFormat="1" ht="35.25" customHeight="1" x14ac:dyDescent="0.2">
      <c r="A15" s="103" t="s">
        <v>29</v>
      </c>
      <c r="B15" s="104" t="s">
        <v>536</v>
      </c>
      <c r="C15" s="48" t="s">
        <v>30</v>
      </c>
      <c r="D15" s="48" t="s">
        <v>23</v>
      </c>
      <c r="E15" s="48">
        <v>1.18</v>
      </c>
      <c r="F15" s="237">
        <v>2013</v>
      </c>
      <c r="G15" s="95" t="s">
        <v>57</v>
      </c>
      <c r="H15" s="48" t="s">
        <v>57</v>
      </c>
      <c r="I15" s="96">
        <v>2.02</v>
      </c>
      <c r="J15" s="238" t="s">
        <v>57</v>
      </c>
      <c r="K15" s="48" t="s">
        <v>57</v>
      </c>
      <c r="L15" s="48">
        <v>1.25</v>
      </c>
      <c r="M15" s="48" t="s">
        <v>57</v>
      </c>
      <c r="N15" s="48" t="s">
        <v>57</v>
      </c>
      <c r="O15" s="48">
        <v>1.38</v>
      </c>
      <c r="P15" s="48" t="s">
        <v>57</v>
      </c>
      <c r="Q15" s="48" t="s">
        <v>57</v>
      </c>
      <c r="R15" s="48">
        <v>1.49</v>
      </c>
      <c r="S15" s="840" t="s">
        <v>57</v>
      </c>
      <c r="T15" s="840" t="s">
        <v>57</v>
      </c>
      <c r="U15" s="48">
        <v>1.69</v>
      </c>
      <c r="V15" s="840" t="s">
        <v>57</v>
      </c>
      <c r="W15" s="840" t="s">
        <v>57</v>
      </c>
      <c r="X15" s="48">
        <v>1.81</v>
      </c>
      <c r="Y15" s="840" t="s">
        <v>57</v>
      </c>
      <c r="Z15" s="840" t="s">
        <v>57</v>
      </c>
      <c r="AA15" s="48">
        <v>1.93</v>
      </c>
      <c r="AB15" s="48" t="s">
        <v>57</v>
      </c>
      <c r="AC15" s="48" t="s">
        <v>57</v>
      </c>
      <c r="AD15" s="576">
        <v>1.7</v>
      </c>
      <c r="AE15" s="105"/>
      <c r="AF15" s="105"/>
      <c r="AG15" s="105"/>
      <c r="AH15" s="105"/>
      <c r="AI15" s="105"/>
      <c r="AJ15" s="105"/>
      <c r="AK15" s="105"/>
      <c r="AL15" s="105"/>
      <c r="AM15" s="105"/>
      <c r="AN15" s="105"/>
      <c r="AO15" s="105"/>
      <c r="AP15" s="228"/>
      <c r="AQ15" s="231" t="s">
        <v>866</v>
      </c>
    </row>
    <row r="16" spans="1:43" s="3" customFormat="1" ht="94.5" customHeight="1" thickBot="1" x14ac:dyDescent="0.25">
      <c r="A16" s="875" t="s">
        <v>31</v>
      </c>
      <c r="B16" s="106" t="s">
        <v>32</v>
      </c>
      <c r="C16" s="785" t="s">
        <v>22</v>
      </c>
      <c r="D16" s="785" t="s">
        <v>23</v>
      </c>
      <c r="E16" s="785">
        <v>15.05</v>
      </c>
      <c r="F16" s="786">
        <v>2013</v>
      </c>
      <c r="G16" s="168" t="s">
        <v>57</v>
      </c>
      <c r="H16" s="785" t="s">
        <v>57</v>
      </c>
      <c r="I16" s="169">
        <v>17.68</v>
      </c>
      <c r="J16" s="239" t="s">
        <v>57</v>
      </c>
      <c r="K16" s="785" t="s">
        <v>57</v>
      </c>
      <c r="L16" s="785">
        <v>17.600000000000001</v>
      </c>
      <c r="M16" s="785" t="s">
        <v>57</v>
      </c>
      <c r="N16" s="785" t="s">
        <v>57</v>
      </c>
      <c r="O16" s="785">
        <v>15</v>
      </c>
      <c r="P16" s="785" t="s">
        <v>57</v>
      </c>
      <c r="Q16" s="785" t="s">
        <v>57</v>
      </c>
      <c r="R16" s="785">
        <v>12.4</v>
      </c>
      <c r="S16" s="785" t="s">
        <v>57</v>
      </c>
      <c r="T16" s="785" t="s">
        <v>57</v>
      </c>
      <c r="U16" s="785">
        <v>12.6</v>
      </c>
      <c r="V16" s="785" t="s">
        <v>57</v>
      </c>
      <c r="W16" s="785" t="s">
        <v>57</v>
      </c>
      <c r="X16" s="785">
        <v>21.2</v>
      </c>
      <c r="Y16" s="785" t="s">
        <v>57</v>
      </c>
      <c r="Z16" s="785" t="s">
        <v>57</v>
      </c>
      <c r="AA16" s="785">
        <v>11.7</v>
      </c>
      <c r="AB16" s="785" t="s">
        <v>57</v>
      </c>
      <c r="AC16" s="785" t="s">
        <v>57</v>
      </c>
      <c r="AD16" s="785" t="s">
        <v>525</v>
      </c>
      <c r="AE16" s="876"/>
      <c r="AF16" s="876"/>
      <c r="AG16" s="876"/>
      <c r="AH16" s="876"/>
      <c r="AI16" s="876"/>
      <c r="AJ16" s="876"/>
      <c r="AK16" s="876"/>
      <c r="AL16" s="876"/>
      <c r="AM16" s="876"/>
      <c r="AN16" s="876"/>
      <c r="AO16" s="876"/>
      <c r="AP16" s="229"/>
      <c r="AQ16" s="232" t="s">
        <v>888</v>
      </c>
    </row>
    <row r="17" spans="1:43" ht="29.25" customHeight="1" thickBot="1" x14ac:dyDescent="0.25"/>
    <row r="18" spans="1:43" ht="17.25" x14ac:dyDescent="0.2">
      <c r="A18" s="1187" t="s">
        <v>33</v>
      </c>
      <c r="B18" s="1188"/>
      <c r="C18" s="1188"/>
      <c r="D18" s="1188"/>
      <c r="E18" s="1188"/>
      <c r="F18" s="1188"/>
      <c r="G18" s="1188"/>
      <c r="H18" s="1188"/>
      <c r="I18" s="1189"/>
      <c r="J18" s="1170" t="s">
        <v>0</v>
      </c>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1"/>
      <c r="AI18" s="1171"/>
      <c r="AJ18" s="1171"/>
      <c r="AK18" s="1171"/>
      <c r="AL18" s="1171"/>
      <c r="AM18" s="1171"/>
      <c r="AN18" s="1171"/>
      <c r="AO18" s="1171"/>
      <c r="AP18" s="1172"/>
      <c r="AQ18" s="1173" t="s">
        <v>408</v>
      </c>
    </row>
    <row r="19" spans="1:43" s="2" customFormat="1" ht="33" customHeight="1" x14ac:dyDescent="0.25">
      <c r="A19" s="1176" t="s">
        <v>19</v>
      </c>
      <c r="B19" s="1178" t="s">
        <v>1</v>
      </c>
      <c r="C19" s="1178" t="s">
        <v>2</v>
      </c>
      <c r="D19" s="1178" t="s">
        <v>402</v>
      </c>
      <c r="E19" s="1178" t="s">
        <v>3</v>
      </c>
      <c r="F19" s="1180" t="s">
        <v>4</v>
      </c>
      <c r="G19" s="1184" t="s">
        <v>689</v>
      </c>
      <c r="H19" s="1182"/>
      <c r="I19" s="1185"/>
      <c r="J19" s="1186" t="s">
        <v>6</v>
      </c>
      <c r="K19" s="1182"/>
      <c r="L19" s="1182"/>
      <c r="M19" s="1182" t="s">
        <v>7</v>
      </c>
      <c r="N19" s="1182"/>
      <c r="O19" s="1182"/>
      <c r="P19" s="1182" t="s">
        <v>8</v>
      </c>
      <c r="Q19" s="1182"/>
      <c r="R19" s="1182"/>
      <c r="S19" s="1182" t="s">
        <v>9</v>
      </c>
      <c r="T19" s="1182"/>
      <c r="U19" s="1182"/>
      <c r="V19" s="1182" t="s">
        <v>10</v>
      </c>
      <c r="W19" s="1182"/>
      <c r="X19" s="1182"/>
      <c r="Y19" s="1182" t="s">
        <v>11</v>
      </c>
      <c r="Z19" s="1182"/>
      <c r="AA19" s="1182"/>
      <c r="AB19" s="1182" t="s">
        <v>12</v>
      </c>
      <c r="AC19" s="1182"/>
      <c r="AD19" s="1182"/>
      <c r="AE19" s="1182" t="s">
        <v>12</v>
      </c>
      <c r="AF19" s="1182"/>
      <c r="AG19" s="1182"/>
      <c r="AH19" s="1182" t="s">
        <v>13</v>
      </c>
      <c r="AI19" s="1182"/>
      <c r="AJ19" s="1182"/>
      <c r="AK19" s="1182" t="s">
        <v>14</v>
      </c>
      <c r="AL19" s="1182"/>
      <c r="AM19" s="1182"/>
      <c r="AN19" s="1182" t="s">
        <v>15</v>
      </c>
      <c r="AO19" s="1182"/>
      <c r="AP19" s="1183"/>
      <c r="AQ19" s="1174"/>
    </row>
    <row r="20" spans="1:43" ht="18" customHeight="1" thickBot="1" x14ac:dyDescent="0.25">
      <c r="A20" s="1177"/>
      <c r="B20" s="1179"/>
      <c r="C20" s="1179"/>
      <c r="D20" s="1179"/>
      <c r="E20" s="1179"/>
      <c r="F20" s="1181"/>
      <c r="G20" s="87" t="s">
        <v>16</v>
      </c>
      <c r="H20" s="81" t="s">
        <v>17</v>
      </c>
      <c r="I20" s="170" t="s">
        <v>18</v>
      </c>
      <c r="J20" s="171" t="s">
        <v>16</v>
      </c>
      <c r="K20" s="81" t="s">
        <v>17</v>
      </c>
      <c r="L20" s="81" t="s">
        <v>18</v>
      </c>
      <c r="M20" s="81" t="s">
        <v>16</v>
      </c>
      <c r="N20" s="81" t="s">
        <v>17</v>
      </c>
      <c r="O20" s="81" t="s">
        <v>18</v>
      </c>
      <c r="P20" s="81" t="s">
        <v>16</v>
      </c>
      <c r="Q20" s="81" t="s">
        <v>17</v>
      </c>
      <c r="R20" s="81" t="s">
        <v>18</v>
      </c>
      <c r="S20" s="81" t="s">
        <v>16</v>
      </c>
      <c r="T20" s="81" t="s">
        <v>17</v>
      </c>
      <c r="U20" s="81" t="s">
        <v>18</v>
      </c>
      <c r="V20" s="81" t="s">
        <v>16</v>
      </c>
      <c r="W20" s="81" t="s">
        <v>17</v>
      </c>
      <c r="X20" s="81" t="s">
        <v>18</v>
      </c>
      <c r="Y20" s="81" t="s">
        <v>16</v>
      </c>
      <c r="Z20" s="81" t="s">
        <v>17</v>
      </c>
      <c r="AA20" s="81" t="s">
        <v>18</v>
      </c>
      <c r="AB20" s="81" t="s">
        <v>16</v>
      </c>
      <c r="AC20" s="81" t="s">
        <v>17</v>
      </c>
      <c r="AD20" s="81" t="s">
        <v>18</v>
      </c>
      <c r="AE20" s="81" t="s">
        <v>16</v>
      </c>
      <c r="AF20" s="81" t="s">
        <v>17</v>
      </c>
      <c r="AG20" s="81" t="s">
        <v>18</v>
      </c>
      <c r="AH20" s="81" t="s">
        <v>16</v>
      </c>
      <c r="AI20" s="81" t="s">
        <v>17</v>
      </c>
      <c r="AJ20" s="81" t="s">
        <v>18</v>
      </c>
      <c r="AK20" s="81" t="s">
        <v>16</v>
      </c>
      <c r="AL20" s="81" t="s">
        <v>17</v>
      </c>
      <c r="AM20" s="81" t="s">
        <v>18</v>
      </c>
      <c r="AN20" s="81" t="s">
        <v>16</v>
      </c>
      <c r="AO20" s="81" t="s">
        <v>17</v>
      </c>
      <c r="AP20" s="173" t="s">
        <v>18</v>
      </c>
      <c r="AQ20" s="1175"/>
    </row>
    <row r="21" spans="1:43" ht="75" customHeight="1" x14ac:dyDescent="0.2">
      <c r="A21" s="109" t="s">
        <v>867</v>
      </c>
      <c r="B21" s="110" t="s">
        <v>868</v>
      </c>
      <c r="C21" s="781" t="s">
        <v>22</v>
      </c>
      <c r="D21" s="781" t="s">
        <v>23</v>
      </c>
      <c r="E21" s="781">
        <v>4</v>
      </c>
      <c r="F21" s="782">
        <v>2012</v>
      </c>
      <c r="G21" s="150" t="s">
        <v>57</v>
      </c>
      <c r="H21" s="781" t="s">
        <v>57</v>
      </c>
      <c r="I21" s="149">
        <v>6.96</v>
      </c>
      <c r="J21" s="186" t="s">
        <v>57</v>
      </c>
      <c r="K21" s="781" t="s">
        <v>57</v>
      </c>
      <c r="L21" s="781">
        <v>6.4</v>
      </c>
      <c r="M21" s="781" t="s">
        <v>57</v>
      </c>
      <c r="N21" s="781" t="s">
        <v>57</v>
      </c>
      <c r="O21" s="781">
        <v>7.6</v>
      </c>
      <c r="P21" s="781" t="s">
        <v>57</v>
      </c>
      <c r="Q21" s="781" t="s">
        <v>57</v>
      </c>
      <c r="R21" s="840">
        <v>7.1</v>
      </c>
      <c r="S21" s="781" t="s">
        <v>57</v>
      </c>
      <c r="T21" s="781" t="s">
        <v>57</v>
      </c>
      <c r="U21" s="840">
        <v>5.5</v>
      </c>
      <c r="V21" s="840" t="s">
        <v>57</v>
      </c>
      <c r="W21" s="840" t="s">
        <v>57</v>
      </c>
      <c r="X21" s="840">
        <v>5.2</v>
      </c>
      <c r="Y21" s="840" t="s">
        <v>57</v>
      </c>
      <c r="Z21" s="840" t="s">
        <v>57</v>
      </c>
      <c r="AA21" s="772">
        <v>4</v>
      </c>
      <c r="AB21" s="840" t="s">
        <v>57</v>
      </c>
      <c r="AC21" s="840" t="s">
        <v>57</v>
      </c>
      <c r="AD21" s="840" t="s">
        <v>526</v>
      </c>
      <c r="AE21" s="71"/>
      <c r="AF21" s="71"/>
      <c r="AG21" s="71"/>
      <c r="AH21" s="71"/>
      <c r="AI21" s="71"/>
      <c r="AJ21" s="71"/>
      <c r="AK21" s="71"/>
      <c r="AL21" s="71"/>
      <c r="AM21" s="71"/>
      <c r="AN21" s="71"/>
      <c r="AO21" s="71"/>
      <c r="AP21" s="196"/>
      <c r="AQ21" s="230" t="s">
        <v>869</v>
      </c>
    </row>
    <row r="22" spans="1:43" s="3" customFormat="1" ht="44.25" customHeight="1" x14ac:dyDescent="0.2">
      <c r="A22" s="103" t="s">
        <v>34</v>
      </c>
      <c r="B22" s="104" t="s">
        <v>741</v>
      </c>
      <c r="C22" s="48" t="s">
        <v>35</v>
      </c>
      <c r="D22" s="48" t="s">
        <v>23</v>
      </c>
      <c r="E22" s="48">
        <v>0.14000000000000001</v>
      </c>
      <c r="F22" s="237">
        <v>2011</v>
      </c>
      <c r="G22" s="95" t="s">
        <v>57</v>
      </c>
      <c r="H22" s="48" t="s">
        <v>57</v>
      </c>
      <c r="I22" s="96">
        <v>0.1</v>
      </c>
      <c r="J22" s="238" t="s">
        <v>57</v>
      </c>
      <c r="K22" s="48" t="s">
        <v>57</v>
      </c>
      <c r="L22" s="48">
        <v>0.14000000000000001</v>
      </c>
      <c r="M22" s="48" t="s">
        <v>57</v>
      </c>
      <c r="N22" s="48" t="s">
        <v>57</v>
      </c>
      <c r="O22" s="48">
        <v>0.13</v>
      </c>
      <c r="P22" s="48" t="s">
        <v>57</v>
      </c>
      <c r="Q22" s="48" t="s">
        <v>57</v>
      </c>
      <c r="R22" s="48">
        <v>0.14000000000000001</v>
      </c>
      <c r="S22" s="781" t="s">
        <v>57</v>
      </c>
      <c r="T22" s="781" t="s">
        <v>57</v>
      </c>
      <c r="U22" s="48">
        <v>0.13</v>
      </c>
      <c r="V22" s="840" t="s">
        <v>57</v>
      </c>
      <c r="W22" s="840" t="s">
        <v>57</v>
      </c>
      <c r="X22" s="48">
        <v>0.13</v>
      </c>
      <c r="Y22" s="840" t="s">
        <v>57</v>
      </c>
      <c r="Z22" s="840" t="s">
        <v>57</v>
      </c>
      <c r="AA22" s="48">
        <v>0.12</v>
      </c>
      <c r="AB22" s="840" t="s">
        <v>57</v>
      </c>
      <c r="AC22" s="840" t="s">
        <v>57</v>
      </c>
      <c r="AD22" s="48" t="s">
        <v>526</v>
      </c>
      <c r="AE22" s="105"/>
      <c r="AF22" s="105"/>
      <c r="AG22" s="105"/>
      <c r="AH22" s="105"/>
      <c r="AI22" s="105"/>
      <c r="AJ22" s="105"/>
      <c r="AK22" s="105"/>
      <c r="AL22" s="105"/>
      <c r="AM22" s="105"/>
      <c r="AN22" s="105"/>
      <c r="AO22" s="105"/>
      <c r="AP22" s="228"/>
      <c r="AQ22" s="231" t="s">
        <v>862</v>
      </c>
    </row>
    <row r="23" spans="1:43" s="3" customFormat="1" ht="104.25" customHeight="1" x14ac:dyDescent="0.2">
      <c r="A23" s="103" t="s">
        <v>36</v>
      </c>
      <c r="B23" s="104" t="s">
        <v>78</v>
      </c>
      <c r="C23" s="48" t="s">
        <v>37</v>
      </c>
      <c r="D23" s="48" t="s">
        <v>23</v>
      </c>
      <c r="E23" s="48">
        <v>109.38</v>
      </c>
      <c r="F23" s="237">
        <v>2012</v>
      </c>
      <c r="G23" s="95" t="s">
        <v>57</v>
      </c>
      <c r="H23" s="48" t="s">
        <v>57</v>
      </c>
      <c r="I23" s="96">
        <v>99.97</v>
      </c>
      <c r="J23" s="238" t="s">
        <v>57</v>
      </c>
      <c r="K23" s="48" t="s">
        <v>57</v>
      </c>
      <c r="L23" s="48">
        <v>95.65</v>
      </c>
      <c r="M23" s="48" t="s">
        <v>57</v>
      </c>
      <c r="N23" s="48" t="s">
        <v>57</v>
      </c>
      <c r="O23" s="41">
        <v>98.71</v>
      </c>
      <c r="P23" s="48" t="s">
        <v>57</v>
      </c>
      <c r="Q23" s="48" t="s">
        <v>57</v>
      </c>
      <c r="R23" s="48">
        <v>106.21</v>
      </c>
      <c r="S23" s="781" t="s">
        <v>57</v>
      </c>
      <c r="T23" s="781" t="s">
        <v>57</v>
      </c>
      <c r="U23" s="48">
        <v>106.73</v>
      </c>
      <c r="V23" s="840" t="s">
        <v>57</v>
      </c>
      <c r="W23" s="840" t="s">
        <v>57</v>
      </c>
      <c r="X23" s="48">
        <v>99.71</v>
      </c>
      <c r="Y23" s="840" t="s">
        <v>57</v>
      </c>
      <c r="Z23" s="840" t="s">
        <v>57</v>
      </c>
      <c r="AA23" s="48" t="s">
        <v>526</v>
      </c>
      <c r="AB23" s="840" t="s">
        <v>57</v>
      </c>
      <c r="AC23" s="840" t="s">
        <v>57</v>
      </c>
      <c r="AD23" s="48" t="s">
        <v>526</v>
      </c>
      <c r="AE23" s="105"/>
      <c r="AF23" s="105"/>
      <c r="AG23" s="105"/>
      <c r="AH23" s="105"/>
      <c r="AI23" s="105"/>
      <c r="AJ23" s="105"/>
      <c r="AK23" s="105"/>
      <c r="AL23" s="105"/>
      <c r="AM23" s="105"/>
      <c r="AN23" s="105"/>
      <c r="AO23" s="105"/>
      <c r="AP23" s="228"/>
      <c r="AQ23" s="231" t="s">
        <v>870</v>
      </c>
    </row>
    <row r="24" spans="1:43" s="718" customFormat="1" ht="101.25" customHeight="1" x14ac:dyDescent="0.25">
      <c r="A24" s="111"/>
      <c r="B24" s="104" t="s">
        <v>802</v>
      </c>
      <c r="C24" s="48" t="s">
        <v>37</v>
      </c>
      <c r="D24" s="48" t="s">
        <v>23</v>
      </c>
      <c r="E24" s="573">
        <v>60.5</v>
      </c>
      <c r="F24" s="240">
        <v>2012</v>
      </c>
      <c r="G24" s="55" t="s">
        <v>57</v>
      </c>
      <c r="H24" s="56" t="s">
        <v>57</v>
      </c>
      <c r="I24" s="574">
        <v>44</v>
      </c>
      <c r="J24" s="242" t="s">
        <v>57</v>
      </c>
      <c r="K24" s="56" t="s">
        <v>57</v>
      </c>
      <c r="L24" s="575">
        <v>39.840000000000003</v>
      </c>
      <c r="M24" s="56" t="s">
        <v>57</v>
      </c>
      <c r="N24" s="56" t="s">
        <v>57</v>
      </c>
      <c r="O24" s="576">
        <v>40.96</v>
      </c>
      <c r="P24" s="56" t="s">
        <v>57</v>
      </c>
      <c r="Q24" s="56" t="s">
        <v>57</v>
      </c>
      <c r="R24" s="576">
        <v>50.59</v>
      </c>
      <c r="S24" s="840" t="s">
        <v>57</v>
      </c>
      <c r="T24" s="840" t="s">
        <v>57</v>
      </c>
      <c r="U24" s="576">
        <v>49.19</v>
      </c>
      <c r="V24" s="840" t="s">
        <v>57</v>
      </c>
      <c r="W24" s="840" t="s">
        <v>57</v>
      </c>
      <c r="X24" s="576">
        <v>37.26</v>
      </c>
      <c r="Y24" s="840" t="s">
        <v>57</v>
      </c>
      <c r="Z24" s="840" t="s">
        <v>57</v>
      </c>
      <c r="AA24" s="48" t="s">
        <v>526</v>
      </c>
      <c r="AB24" s="840" t="s">
        <v>57</v>
      </c>
      <c r="AC24" s="781" t="s">
        <v>57</v>
      </c>
      <c r="AD24" s="48" t="s">
        <v>526</v>
      </c>
      <c r="AE24" s="113"/>
      <c r="AF24" s="113"/>
      <c r="AG24" s="113"/>
      <c r="AH24" s="113"/>
      <c r="AI24" s="113"/>
      <c r="AJ24" s="113"/>
      <c r="AK24" s="113"/>
      <c r="AL24" s="113"/>
      <c r="AM24" s="113"/>
      <c r="AN24" s="113"/>
      <c r="AO24" s="113"/>
      <c r="AP24" s="233"/>
      <c r="AQ24" s="231" t="s">
        <v>870</v>
      </c>
    </row>
    <row r="25" spans="1:43" s="25" customFormat="1" ht="75" customHeight="1" x14ac:dyDescent="0.25">
      <c r="A25" s="114" t="s">
        <v>871</v>
      </c>
      <c r="B25" s="104" t="s">
        <v>778</v>
      </c>
      <c r="C25" s="56" t="s">
        <v>38</v>
      </c>
      <c r="D25" s="48" t="s">
        <v>23</v>
      </c>
      <c r="E25" s="115">
        <v>14591</v>
      </c>
      <c r="F25" s="240">
        <v>2011</v>
      </c>
      <c r="G25" s="55" t="s">
        <v>57</v>
      </c>
      <c r="H25" s="56" t="s">
        <v>57</v>
      </c>
      <c r="I25" s="245">
        <v>12536</v>
      </c>
      <c r="J25" s="242" t="s">
        <v>57</v>
      </c>
      <c r="K25" s="56" t="s">
        <v>57</v>
      </c>
      <c r="L25" s="56" t="s">
        <v>525</v>
      </c>
      <c r="M25" s="56" t="s">
        <v>57</v>
      </c>
      <c r="N25" s="56" t="s">
        <v>57</v>
      </c>
      <c r="O25" s="48" t="s">
        <v>526</v>
      </c>
      <c r="P25" s="56" t="s">
        <v>57</v>
      </c>
      <c r="Q25" s="56" t="s">
        <v>57</v>
      </c>
      <c r="R25" s="115">
        <v>13055</v>
      </c>
      <c r="S25" s="840" t="s">
        <v>57</v>
      </c>
      <c r="T25" s="840" t="s">
        <v>57</v>
      </c>
      <c r="U25" s="48" t="s">
        <v>526</v>
      </c>
      <c r="V25" s="840" t="s">
        <v>57</v>
      </c>
      <c r="W25" s="840" t="s">
        <v>57</v>
      </c>
      <c r="X25" s="131">
        <v>12920</v>
      </c>
      <c r="Y25" s="840" t="s">
        <v>57</v>
      </c>
      <c r="Z25" s="840" t="s">
        <v>57</v>
      </c>
      <c r="AA25" s="48" t="s">
        <v>526</v>
      </c>
      <c r="AB25" s="840" t="s">
        <v>57</v>
      </c>
      <c r="AC25" s="781" t="s">
        <v>57</v>
      </c>
      <c r="AD25" s="48" t="s">
        <v>526</v>
      </c>
      <c r="AE25" s="116"/>
      <c r="AF25" s="116"/>
      <c r="AG25" s="116"/>
      <c r="AH25" s="116"/>
      <c r="AI25" s="116"/>
      <c r="AJ25" s="116"/>
      <c r="AK25" s="116"/>
      <c r="AL25" s="116"/>
      <c r="AM25" s="116"/>
      <c r="AN25" s="116"/>
      <c r="AO25" s="116"/>
      <c r="AP25" s="234"/>
      <c r="AQ25" s="231" t="s">
        <v>872</v>
      </c>
    </row>
    <row r="26" spans="1:43" s="25" customFormat="1" ht="48.75" customHeight="1" thickBot="1" x14ac:dyDescent="0.3">
      <c r="A26" s="117" t="s">
        <v>39</v>
      </c>
      <c r="B26" s="106" t="s">
        <v>742</v>
      </c>
      <c r="C26" s="118" t="s">
        <v>40</v>
      </c>
      <c r="D26" s="785" t="s">
        <v>23</v>
      </c>
      <c r="E26" s="118">
        <v>48.32</v>
      </c>
      <c r="F26" s="241">
        <v>2012</v>
      </c>
      <c r="G26" s="246" t="s">
        <v>57</v>
      </c>
      <c r="H26" s="118" t="s">
        <v>57</v>
      </c>
      <c r="I26" s="247">
        <v>51.23</v>
      </c>
      <c r="J26" s="243" t="s">
        <v>57</v>
      </c>
      <c r="K26" s="118" t="s">
        <v>57</v>
      </c>
      <c r="L26" s="118">
        <v>41.2</v>
      </c>
      <c r="M26" s="118" t="s">
        <v>57</v>
      </c>
      <c r="N26" s="118" t="s">
        <v>57</v>
      </c>
      <c r="O26" s="785">
        <v>48.95</v>
      </c>
      <c r="P26" s="118" t="s">
        <v>57</v>
      </c>
      <c r="Q26" s="118" t="s">
        <v>57</v>
      </c>
      <c r="R26" s="785">
        <v>49.4</v>
      </c>
      <c r="S26" s="785" t="s">
        <v>57</v>
      </c>
      <c r="T26" s="785" t="s">
        <v>57</v>
      </c>
      <c r="U26" s="785">
        <v>49.22</v>
      </c>
      <c r="V26" s="785" t="s">
        <v>57</v>
      </c>
      <c r="W26" s="785" t="s">
        <v>57</v>
      </c>
      <c r="X26" s="785">
        <v>49.14</v>
      </c>
      <c r="Y26" s="785" t="s">
        <v>57</v>
      </c>
      <c r="Z26" s="785" t="s">
        <v>57</v>
      </c>
      <c r="AA26" s="785">
        <v>50.91</v>
      </c>
      <c r="AB26" s="785" t="s">
        <v>57</v>
      </c>
      <c r="AC26" s="779" t="s">
        <v>57</v>
      </c>
      <c r="AD26" s="785" t="s">
        <v>526</v>
      </c>
      <c r="AE26" s="119"/>
      <c r="AF26" s="119"/>
      <c r="AG26" s="119"/>
      <c r="AH26" s="119"/>
      <c r="AI26" s="119"/>
      <c r="AJ26" s="119"/>
      <c r="AK26" s="119"/>
      <c r="AL26" s="119"/>
      <c r="AM26" s="119"/>
      <c r="AN26" s="119"/>
      <c r="AO26" s="119"/>
      <c r="AP26" s="235"/>
      <c r="AQ26" s="232" t="s">
        <v>801</v>
      </c>
    </row>
    <row r="27" spans="1:43" ht="21.75" customHeight="1" thickBot="1" x14ac:dyDescent="0.25"/>
    <row r="28" spans="1:43" ht="17.25" x14ac:dyDescent="0.2">
      <c r="A28" s="1187" t="s">
        <v>41</v>
      </c>
      <c r="B28" s="1188"/>
      <c r="C28" s="1188"/>
      <c r="D28" s="1188"/>
      <c r="E28" s="1188"/>
      <c r="F28" s="1188"/>
      <c r="G28" s="1188"/>
      <c r="H28" s="1188"/>
      <c r="I28" s="1189"/>
      <c r="J28" s="1170" t="s">
        <v>0</v>
      </c>
      <c r="K28" s="1171"/>
      <c r="L28" s="1171"/>
      <c r="M28" s="1171"/>
      <c r="N28" s="1171"/>
      <c r="O28" s="1171"/>
      <c r="P28" s="1171"/>
      <c r="Q28" s="1171"/>
      <c r="R28" s="1171"/>
      <c r="S28" s="1171"/>
      <c r="T28" s="1171"/>
      <c r="U28" s="1171"/>
      <c r="V28" s="1171"/>
      <c r="W28" s="1171"/>
      <c r="X28" s="1171"/>
      <c r="Y28" s="1171"/>
      <c r="Z28" s="1171"/>
      <c r="AA28" s="1171"/>
      <c r="AB28" s="1171"/>
      <c r="AC28" s="1171"/>
      <c r="AD28" s="1171"/>
      <c r="AE28" s="1171"/>
      <c r="AF28" s="1171"/>
      <c r="AG28" s="1171"/>
      <c r="AH28" s="1171"/>
      <c r="AI28" s="1171"/>
      <c r="AJ28" s="1171"/>
      <c r="AK28" s="1171"/>
      <c r="AL28" s="1171"/>
      <c r="AM28" s="1171"/>
      <c r="AN28" s="1171"/>
      <c r="AO28" s="1171"/>
      <c r="AP28" s="1172"/>
      <c r="AQ28" s="1173" t="s">
        <v>408</v>
      </c>
    </row>
    <row r="29" spans="1:43" s="2" customFormat="1" ht="29.25" customHeight="1" x14ac:dyDescent="0.25">
      <c r="A29" s="1176" t="s">
        <v>19</v>
      </c>
      <c r="B29" s="1178" t="s">
        <v>1</v>
      </c>
      <c r="C29" s="1178" t="s">
        <v>2</v>
      </c>
      <c r="D29" s="1178" t="s">
        <v>180</v>
      </c>
      <c r="E29" s="1178" t="s">
        <v>3</v>
      </c>
      <c r="F29" s="1180" t="s">
        <v>4</v>
      </c>
      <c r="G29" s="1184" t="s">
        <v>689</v>
      </c>
      <c r="H29" s="1182"/>
      <c r="I29" s="1185"/>
      <c r="J29" s="1186" t="s">
        <v>6</v>
      </c>
      <c r="K29" s="1182"/>
      <c r="L29" s="1182"/>
      <c r="M29" s="1182" t="s">
        <v>7</v>
      </c>
      <c r="N29" s="1182"/>
      <c r="O29" s="1182"/>
      <c r="P29" s="1182" t="s">
        <v>8</v>
      </c>
      <c r="Q29" s="1182"/>
      <c r="R29" s="1182"/>
      <c r="S29" s="1182" t="s">
        <v>9</v>
      </c>
      <c r="T29" s="1182"/>
      <c r="U29" s="1182"/>
      <c r="V29" s="1182" t="s">
        <v>10</v>
      </c>
      <c r="W29" s="1182"/>
      <c r="X29" s="1182"/>
      <c r="Y29" s="1182" t="s">
        <v>11</v>
      </c>
      <c r="Z29" s="1182"/>
      <c r="AA29" s="1182"/>
      <c r="AB29" s="1182" t="s">
        <v>12</v>
      </c>
      <c r="AC29" s="1182"/>
      <c r="AD29" s="1182"/>
      <c r="AE29" s="1182" t="s">
        <v>12</v>
      </c>
      <c r="AF29" s="1182"/>
      <c r="AG29" s="1182"/>
      <c r="AH29" s="1182" t="s">
        <v>13</v>
      </c>
      <c r="AI29" s="1182"/>
      <c r="AJ29" s="1182"/>
      <c r="AK29" s="1182" t="s">
        <v>14</v>
      </c>
      <c r="AL29" s="1182"/>
      <c r="AM29" s="1182"/>
      <c r="AN29" s="1182" t="s">
        <v>15</v>
      </c>
      <c r="AO29" s="1182"/>
      <c r="AP29" s="1183"/>
      <c r="AQ29" s="1174"/>
    </row>
    <row r="30" spans="1:43" ht="18" customHeight="1" thickBot="1" x14ac:dyDescent="0.25">
      <c r="A30" s="1177"/>
      <c r="B30" s="1179"/>
      <c r="C30" s="1179"/>
      <c r="D30" s="1179"/>
      <c r="E30" s="1179"/>
      <c r="F30" s="1181"/>
      <c r="G30" s="87" t="s">
        <v>16</v>
      </c>
      <c r="H30" s="81" t="s">
        <v>17</v>
      </c>
      <c r="I30" s="170" t="s">
        <v>18</v>
      </c>
      <c r="J30" s="171" t="s">
        <v>16</v>
      </c>
      <c r="K30" s="81" t="s">
        <v>17</v>
      </c>
      <c r="L30" s="81" t="s">
        <v>18</v>
      </c>
      <c r="M30" s="81" t="s">
        <v>16</v>
      </c>
      <c r="N30" s="81" t="s">
        <v>17</v>
      </c>
      <c r="O30" s="81" t="s">
        <v>18</v>
      </c>
      <c r="P30" s="81" t="s">
        <v>16</v>
      </c>
      <c r="Q30" s="81" t="s">
        <v>17</v>
      </c>
      <c r="R30" s="81" t="s">
        <v>18</v>
      </c>
      <c r="S30" s="81" t="s">
        <v>16</v>
      </c>
      <c r="T30" s="81" t="s">
        <v>17</v>
      </c>
      <c r="U30" s="81" t="s">
        <v>18</v>
      </c>
      <c r="V30" s="81" t="s">
        <v>16</v>
      </c>
      <c r="W30" s="81" t="s">
        <v>17</v>
      </c>
      <c r="X30" s="81" t="s">
        <v>18</v>
      </c>
      <c r="Y30" s="81" t="s">
        <v>16</v>
      </c>
      <c r="Z30" s="81" t="s">
        <v>17</v>
      </c>
      <c r="AA30" s="81" t="s">
        <v>18</v>
      </c>
      <c r="AB30" s="81" t="s">
        <v>16</v>
      </c>
      <c r="AC30" s="81" t="s">
        <v>17</v>
      </c>
      <c r="AD30" s="81" t="s">
        <v>18</v>
      </c>
      <c r="AE30" s="81" t="s">
        <v>16</v>
      </c>
      <c r="AF30" s="81" t="s">
        <v>17</v>
      </c>
      <c r="AG30" s="81" t="s">
        <v>18</v>
      </c>
      <c r="AH30" s="81" t="s">
        <v>16</v>
      </c>
      <c r="AI30" s="81" t="s">
        <v>17</v>
      </c>
      <c r="AJ30" s="81" t="s">
        <v>18</v>
      </c>
      <c r="AK30" s="81" t="s">
        <v>16</v>
      </c>
      <c r="AL30" s="81" t="s">
        <v>17</v>
      </c>
      <c r="AM30" s="81" t="s">
        <v>18</v>
      </c>
      <c r="AN30" s="81" t="s">
        <v>16</v>
      </c>
      <c r="AO30" s="81" t="s">
        <v>17</v>
      </c>
      <c r="AP30" s="173" t="s">
        <v>18</v>
      </c>
      <c r="AQ30" s="1175"/>
    </row>
    <row r="31" spans="1:43" ht="45.75" customHeight="1" x14ac:dyDescent="0.2">
      <c r="A31" s="109" t="s">
        <v>42</v>
      </c>
      <c r="B31" s="110" t="s">
        <v>43</v>
      </c>
      <c r="C31" s="781" t="s">
        <v>44</v>
      </c>
      <c r="D31" s="781" t="s">
        <v>23</v>
      </c>
      <c r="E31" s="783">
        <v>48358</v>
      </c>
      <c r="F31" s="782">
        <v>2012</v>
      </c>
      <c r="G31" s="150" t="s">
        <v>57</v>
      </c>
      <c r="H31" s="781" t="s">
        <v>57</v>
      </c>
      <c r="I31" s="183">
        <v>54210</v>
      </c>
      <c r="J31" s="186" t="s">
        <v>57</v>
      </c>
      <c r="K31" s="781" t="s">
        <v>57</v>
      </c>
      <c r="L31" s="783">
        <v>48361</v>
      </c>
      <c r="M31" s="781" t="s">
        <v>57</v>
      </c>
      <c r="N31" s="781" t="s">
        <v>57</v>
      </c>
      <c r="O31" s="783">
        <v>48446</v>
      </c>
      <c r="P31" s="781" t="s">
        <v>57</v>
      </c>
      <c r="Q31" s="781" t="s">
        <v>57</v>
      </c>
      <c r="R31" s="783">
        <v>48403</v>
      </c>
      <c r="S31" s="781" t="s">
        <v>57</v>
      </c>
      <c r="T31" s="781" t="s">
        <v>57</v>
      </c>
      <c r="U31" s="841">
        <v>48403</v>
      </c>
      <c r="V31" s="840" t="s">
        <v>57</v>
      </c>
      <c r="W31" s="840" t="s">
        <v>57</v>
      </c>
      <c r="X31" s="841">
        <v>48403</v>
      </c>
      <c r="Y31" s="840" t="s">
        <v>57</v>
      </c>
      <c r="Z31" s="840" t="s">
        <v>57</v>
      </c>
      <c r="AA31" s="841">
        <v>48409</v>
      </c>
      <c r="AB31" s="840" t="s">
        <v>57</v>
      </c>
      <c r="AC31" s="840" t="s">
        <v>57</v>
      </c>
      <c r="AD31" s="840" t="s">
        <v>525</v>
      </c>
      <c r="AE31" s="71"/>
      <c r="AF31" s="71"/>
      <c r="AG31" s="71"/>
      <c r="AH31" s="71"/>
      <c r="AI31" s="71"/>
      <c r="AJ31" s="71"/>
      <c r="AK31" s="71"/>
      <c r="AL31" s="71"/>
      <c r="AM31" s="71"/>
      <c r="AN31" s="71"/>
      <c r="AO31" s="71"/>
      <c r="AP31" s="196"/>
      <c r="AQ31" s="773" t="s">
        <v>873</v>
      </c>
    </row>
    <row r="32" spans="1:43" s="3" customFormat="1" ht="110.25" customHeight="1" thickBot="1" x14ac:dyDescent="0.25">
      <c r="A32" s="875" t="s">
        <v>45</v>
      </c>
      <c r="B32" s="106" t="s">
        <v>535</v>
      </c>
      <c r="C32" s="785" t="s">
        <v>40</v>
      </c>
      <c r="D32" s="785" t="s">
        <v>23</v>
      </c>
      <c r="E32" s="785">
        <v>138</v>
      </c>
      <c r="F32" s="786">
        <v>2014</v>
      </c>
      <c r="G32" s="168" t="s">
        <v>57</v>
      </c>
      <c r="H32" s="785" t="s">
        <v>57</v>
      </c>
      <c r="I32" s="169">
        <v>157</v>
      </c>
      <c r="J32" s="168" t="s">
        <v>57</v>
      </c>
      <c r="K32" s="785" t="s">
        <v>57</v>
      </c>
      <c r="L32" s="785">
        <v>138</v>
      </c>
      <c r="M32" s="785" t="s">
        <v>57</v>
      </c>
      <c r="N32" s="785" t="s">
        <v>57</v>
      </c>
      <c r="O32" s="785">
        <v>151</v>
      </c>
      <c r="P32" s="785" t="s">
        <v>57</v>
      </c>
      <c r="Q32" s="785" t="s">
        <v>57</v>
      </c>
      <c r="R32" s="785">
        <v>158</v>
      </c>
      <c r="S32" s="779" t="s">
        <v>57</v>
      </c>
      <c r="T32" s="779" t="s">
        <v>57</v>
      </c>
      <c r="U32" s="785">
        <v>162</v>
      </c>
      <c r="V32" s="785" t="s">
        <v>57</v>
      </c>
      <c r="W32" s="785" t="s">
        <v>57</v>
      </c>
      <c r="X32" s="785">
        <v>162</v>
      </c>
      <c r="Y32" s="785" t="s">
        <v>57</v>
      </c>
      <c r="Z32" s="785" t="s">
        <v>57</v>
      </c>
      <c r="AA32" s="845">
        <v>164</v>
      </c>
      <c r="AB32" s="785" t="s">
        <v>57</v>
      </c>
      <c r="AC32" s="785" t="s">
        <v>57</v>
      </c>
      <c r="AD32" s="845">
        <v>170</v>
      </c>
      <c r="AE32" s="876"/>
      <c r="AF32" s="876"/>
      <c r="AG32" s="876"/>
      <c r="AH32" s="876"/>
      <c r="AI32" s="876"/>
      <c r="AJ32" s="876"/>
      <c r="AK32" s="876"/>
      <c r="AL32" s="876"/>
      <c r="AM32" s="876"/>
      <c r="AN32" s="876"/>
      <c r="AO32" s="876"/>
      <c r="AP32" s="229"/>
      <c r="AQ32" s="232" t="s">
        <v>803</v>
      </c>
    </row>
    <row r="33" spans="1:43" s="718" customFormat="1" ht="12.75" customHeight="1" thickBot="1" x14ac:dyDescent="0.3">
      <c r="G33" s="717"/>
      <c r="H33" s="717"/>
      <c r="J33" s="717"/>
      <c r="K33" s="717"/>
      <c r="M33" s="717"/>
      <c r="N33" s="717"/>
    </row>
    <row r="34" spans="1:43" ht="16.5" customHeight="1" x14ac:dyDescent="0.2">
      <c r="A34" s="1187" t="s">
        <v>779</v>
      </c>
      <c r="B34" s="1188"/>
      <c r="C34" s="1188"/>
      <c r="D34" s="1188"/>
      <c r="E34" s="1188"/>
      <c r="F34" s="1188"/>
      <c r="G34" s="1188"/>
      <c r="H34" s="1188"/>
      <c r="I34" s="1189"/>
      <c r="J34" s="1170" t="s">
        <v>0</v>
      </c>
      <c r="K34" s="1171"/>
      <c r="L34" s="1171"/>
      <c r="M34" s="1171"/>
      <c r="N34" s="1171"/>
      <c r="O34" s="1171"/>
      <c r="P34" s="1171"/>
      <c r="Q34" s="1171"/>
      <c r="R34" s="1171"/>
      <c r="S34" s="1171"/>
      <c r="T34" s="1171"/>
      <c r="U34" s="1171"/>
      <c r="V34" s="1171"/>
      <c r="W34" s="1171"/>
      <c r="X34" s="1171"/>
      <c r="Y34" s="1171"/>
      <c r="Z34" s="1171"/>
      <c r="AA34" s="1171"/>
      <c r="AB34" s="1171"/>
      <c r="AC34" s="1171"/>
      <c r="AD34" s="1171"/>
      <c r="AE34" s="1171"/>
      <c r="AF34" s="1171"/>
      <c r="AG34" s="1171"/>
      <c r="AH34" s="1171"/>
      <c r="AI34" s="1171"/>
      <c r="AJ34" s="1171"/>
      <c r="AK34" s="1171"/>
      <c r="AL34" s="1171"/>
      <c r="AM34" s="1171"/>
      <c r="AN34" s="1171"/>
      <c r="AO34" s="1171"/>
      <c r="AP34" s="1172"/>
      <c r="AQ34" s="1173" t="s">
        <v>408</v>
      </c>
    </row>
    <row r="35" spans="1:43" s="2" customFormat="1" ht="29.25" customHeight="1" x14ac:dyDescent="0.25">
      <c r="A35" s="1176" t="s">
        <v>19</v>
      </c>
      <c r="B35" s="1178" t="s">
        <v>1</v>
      </c>
      <c r="C35" s="1178" t="s">
        <v>2</v>
      </c>
      <c r="D35" s="1178" t="s">
        <v>180</v>
      </c>
      <c r="E35" s="1178" t="s">
        <v>3</v>
      </c>
      <c r="F35" s="1180" t="s">
        <v>4</v>
      </c>
      <c r="G35" s="1184" t="s">
        <v>689</v>
      </c>
      <c r="H35" s="1182"/>
      <c r="I35" s="1185"/>
      <c r="J35" s="1186" t="s">
        <v>6</v>
      </c>
      <c r="K35" s="1182"/>
      <c r="L35" s="1182"/>
      <c r="M35" s="1182" t="s">
        <v>7</v>
      </c>
      <c r="N35" s="1182"/>
      <c r="O35" s="1182"/>
      <c r="P35" s="1182" t="s">
        <v>8</v>
      </c>
      <c r="Q35" s="1182"/>
      <c r="R35" s="1182"/>
      <c r="S35" s="1182" t="s">
        <v>9</v>
      </c>
      <c r="T35" s="1182"/>
      <c r="U35" s="1182"/>
      <c r="V35" s="1182" t="s">
        <v>10</v>
      </c>
      <c r="W35" s="1182"/>
      <c r="X35" s="1182"/>
      <c r="Y35" s="1182" t="s">
        <v>11</v>
      </c>
      <c r="Z35" s="1182"/>
      <c r="AA35" s="1182"/>
      <c r="AB35" s="1182" t="s">
        <v>12</v>
      </c>
      <c r="AC35" s="1182"/>
      <c r="AD35" s="1182"/>
      <c r="AE35" s="1182" t="s">
        <v>12</v>
      </c>
      <c r="AF35" s="1182"/>
      <c r="AG35" s="1182"/>
      <c r="AH35" s="1182" t="s">
        <v>13</v>
      </c>
      <c r="AI35" s="1182"/>
      <c r="AJ35" s="1182"/>
      <c r="AK35" s="1182" t="s">
        <v>14</v>
      </c>
      <c r="AL35" s="1182"/>
      <c r="AM35" s="1182"/>
      <c r="AN35" s="1182" t="s">
        <v>15</v>
      </c>
      <c r="AO35" s="1182"/>
      <c r="AP35" s="1183"/>
      <c r="AQ35" s="1174"/>
    </row>
    <row r="36" spans="1:43" ht="18" customHeight="1" thickBot="1" x14ac:dyDescent="0.25">
      <c r="A36" s="1177"/>
      <c r="B36" s="1179"/>
      <c r="C36" s="1179"/>
      <c r="D36" s="1179"/>
      <c r="E36" s="1179"/>
      <c r="F36" s="1181"/>
      <c r="G36" s="87" t="s">
        <v>16</v>
      </c>
      <c r="H36" s="81" t="s">
        <v>17</v>
      </c>
      <c r="I36" s="170" t="s">
        <v>18</v>
      </c>
      <c r="J36" s="171" t="s">
        <v>16</v>
      </c>
      <c r="K36" s="81" t="s">
        <v>17</v>
      </c>
      <c r="L36" s="81" t="s">
        <v>18</v>
      </c>
      <c r="M36" s="81" t="s">
        <v>16</v>
      </c>
      <c r="N36" s="81" t="s">
        <v>17</v>
      </c>
      <c r="O36" s="81" t="s">
        <v>18</v>
      </c>
      <c r="P36" s="81" t="s">
        <v>16</v>
      </c>
      <c r="Q36" s="81" t="s">
        <v>17</v>
      </c>
      <c r="R36" s="81" t="s">
        <v>18</v>
      </c>
      <c r="S36" s="81" t="s">
        <v>16</v>
      </c>
      <c r="T36" s="81" t="s">
        <v>17</v>
      </c>
      <c r="U36" s="81" t="s">
        <v>18</v>
      </c>
      <c r="V36" s="81" t="s">
        <v>16</v>
      </c>
      <c r="W36" s="81" t="s">
        <v>17</v>
      </c>
      <c r="X36" s="81" t="s">
        <v>18</v>
      </c>
      <c r="Y36" s="81" t="s">
        <v>16</v>
      </c>
      <c r="Z36" s="81" t="s">
        <v>17</v>
      </c>
      <c r="AA36" s="81" t="s">
        <v>18</v>
      </c>
      <c r="AB36" s="81" t="s">
        <v>16</v>
      </c>
      <c r="AC36" s="81" t="s">
        <v>17</v>
      </c>
      <c r="AD36" s="81" t="s">
        <v>18</v>
      </c>
      <c r="AE36" s="81" t="s">
        <v>16</v>
      </c>
      <c r="AF36" s="81" t="s">
        <v>17</v>
      </c>
      <c r="AG36" s="81" t="s">
        <v>18</v>
      </c>
      <c r="AH36" s="81" t="s">
        <v>16</v>
      </c>
      <c r="AI36" s="81" t="s">
        <v>17</v>
      </c>
      <c r="AJ36" s="81" t="s">
        <v>18</v>
      </c>
      <c r="AK36" s="81" t="s">
        <v>16</v>
      </c>
      <c r="AL36" s="81" t="s">
        <v>17</v>
      </c>
      <c r="AM36" s="81" t="s">
        <v>18</v>
      </c>
      <c r="AN36" s="81" t="s">
        <v>16</v>
      </c>
      <c r="AO36" s="81" t="s">
        <v>17</v>
      </c>
      <c r="AP36" s="173" t="s">
        <v>18</v>
      </c>
      <c r="AQ36" s="1175"/>
    </row>
    <row r="37" spans="1:43" ht="38.25" customHeight="1" x14ac:dyDescent="0.2">
      <c r="A37" s="109" t="s">
        <v>46</v>
      </c>
      <c r="B37" s="110" t="s">
        <v>47</v>
      </c>
      <c r="C37" s="781" t="s">
        <v>22</v>
      </c>
      <c r="D37" s="781" t="s">
        <v>23</v>
      </c>
      <c r="E37" s="781">
        <v>12.9</v>
      </c>
      <c r="F37" s="782">
        <v>2013</v>
      </c>
      <c r="G37" s="150" t="s">
        <v>57</v>
      </c>
      <c r="H37" s="781" t="s">
        <v>57</v>
      </c>
      <c r="I37" s="149">
        <v>60.23</v>
      </c>
      <c r="J37" s="186" t="s">
        <v>57</v>
      </c>
      <c r="K37" s="781" t="s">
        <v>57</v>
      </c>
      <c r="L37" s="781">
        <v>23.6</v>
      </c>
      <c r="M37" s="781" t="s">
        <v>57</v>
      </c>
      <c r="N37" s="781" t="s">
        <v>57</v>
      </c>
      <c r="O37" s="121">
        <v>28</v>
      </c>
      <c r="P37" s="781" t="s">
        <v>57</v>
      </c>
      <c r="Q37" s="781" t="s">
        <v>57</v>
      </c>
      <c r="R37" s="840">
        <v>27.2</v>
      </c>
      <c r="S37" s="781" t="s">
        <v>57</v>
      </c>
      <c r="T37" s="781" t="s">
        <v>57</v>
      </c>
      <c r="U37" s="840">
        <v>31.8</v>
      </c>
      <c r="V37" s="781" t="s">
        <v>57</v>
      </c>
      <c r="W37" s="781" t="s">
        <v>57</v>
      </c>
      <c r="X37" s="840">
        <v>32.9</v>
      </c>
      <c r="Y37" s="840" t="s">
        <v>57</v>
      </c>
      <c r="Z37" s="840" t="s">
        <v>57</v>
      </c>
      <c r="AA37" s="840">
        <v>35.299999999999997</v>
      </c>
      <c r="AB37" s="840" t="s">
        <v>57</v>
      </c>
      <c r="AC37" s="840" t="s">
        <v>57</v>
      </c>
      <c r="AD37" s="840" t="s">
        <v>526</v>
      </c>
      <c r="AE37" s="71"/>
      <c r="AF37" s="71"/>
      <c r="AG37" s="71"/>
      <c r="AH37" s="71"/>
      <c r="AI37" s="71"/>
      <c r="AJ37" s="71"/>
      <c r="AK37" s="71"/>
      <c r="AL37" s="71"/>
      <c r="AM37" s="71"/>
      <c r="AN37" s="71"/>
      <c r="AO37" s="71"/>
      <c r="AP37" s="196"/>
      <c r="AQ37" s="773" t="s">
        <v>874</v>
      </c>
    </row>
    <row r="38" spans="1:43" s="3" customFormat="1" ht="74.25" customHeight="1" x14ac:dyDescent="0.2">
      <c r="A38" s="103" t="s">
        <v>48</v>
      </c>
      <c r="B38" s="104" t="s">
        <v>49</v>
      </c>
      <c r="C38" s="48" t="s">
        <v>22</v>
      </c>
      <c r="D38" s="48" t="s">
        <v>23</v>
      </c>
      <c r="E38" s="48">
        <v>68.7</v>
      </c>
      <c r="F38" s="237">
        <v>2012</v>
      </c>
      <c r="G38" s="95" t="s">
        <v>57</v>
      </c>
      <c r="H38" s="48" t="s">
        <v>57</v>
      </c>
      <c r="I38" s="96">
        <v>73.7</v>
      </c>
      <c r="J38" s="238" t="s">
        <v>57</v>
      </c>
      <c r="K38" s="48" t="s">
        <v>57</v>
      </c>
      <c r="L38" s="48">
        <v>72.2</v>
      </c>
      <c r="M38" s="48" t="s">
        <v>57</v>
      </c>
      <c r="N38" s="48" t="s">
        <v>57</v>
      </c>
      <c r="O38" s="48">
        <v>74.5</v>
      </c>
      <c r="P38" s="48" t="s">
        <v>57</v>
      </c>
      <c r="Q38" s="48" t="s">
        <v>57</v>
      </c>
      <c r="R38" s="340">
        <v>76</v>
      </c>
      <c r="S38" s="781" t="s">
        <v>57</v>
      </c>
      <c r="T38" s="781" t="s">
        <v>57</v>
      </c>
      <c r="U38" s="48">
        <v>75.599999999999994</v>
      </c>
      <c r="V38" s="781" t="s">
        <v>57</v>
      </c>
      <c r="W38" s="781" t="s">
        <v>57</v>
      </c>
      <c r="X38" s="340">
        <v>76</v>
      </c>
      <c r="Y38" s="840" t="s">
        <v>57</v>
      </c>
      <c r="Z38" s="840" t="s">
        <v>57</v>
      </c>
      <c r="AA38" s="48">
        <v>76.8</v>
      </c>
      <c r="AB38" s="840" t="s">
        <v>57</v>
      </c>
      <c r="AC38" s="840" t="s">
        <v>57</v>
      </c>
      <c r="AD38" s="48" t="s">
        <v>526</v>
      </c>
      <c r="AE38" s="105"/>
      <c r="AF38" s="105"/>
      <c r="AG38" s="105"/>
      <c r="AH38" s="105"/>
      <c r="AI38" s="105"/>
      <c r="AJ38" s="105"/>
      <c r="AK38" s="105"/>
      <c r="AL38" s="105"/>
      <c r="AM38" s="105"/>
      <c r="AN38" s="105"/>
      <c r="AO38" s="105"/>
      <c r="AP38" s="228"/>
      <c r="AQ38" s="231" t="s">
        <v>873</v>
      </c>
    </row>
    <row r="39" spans="1:43" s="3" customFormat="1" ht="54" customHeight="1" x14ac:dyDescent="0.2">
      <c r="A39" s="103" t="s">
        <v>50</v>
      </c>
      <c r="B39" s="104" t="s">
        <v>51</v>
      </c>
      <c r="C39" s="48" t="s">
        <v>52</v>
      </c>
      <c r="D39" s="48" t="s">
        <v>23</v>
      </c>
      <c r="E39" s="48">
        <v>265</v>
      </c>
      <c r="F39" s="237">
        <v>2013</v>
      </c>
      <c r="G39" s="95" t="s">
        <v>57</v>
      </c>
      <c r="H39" s="48" t="s">
        <v>57</v>
      </c>
      <c r="I39" s="96">
        <v>363</v>
      </c>
      <c r="J39" s="238" t="s">
        <v>57</v>
      </c>
      <c r="K39" s="48" t="s">
        <v>57</v>
      </c>
      <c r="L39" s="48">
        <v>289</v>
      </c>
      <c r="M39" s="48" t="s">
        <v>57</v>
      </c>
      <c r="N39" s="48" t="s">
        <v>57</v>
      </c>
      <c r="O39" s="48">
        <v>329</v>
      </c>
      <c r="P39" s="48" t="s">
        <v>57</v>
      </c>
      <c r="Q39" s="48" t="s">
        <v>57</v>
      </c>
      <c r="R39" s="48">
        <v>411</v>
      </c>
      <c r="S39" s="781" t="s">
        <v>57</v>
      </c>
      <c r="T39" s="781" t="s">
        <v>57</v>
      </c>
      <c r="U39" s="48">
        <v>426</v>
      </c>
      <c r="V39" s="781" t="s">
        <v>57</v>
      </c>
      <c r="W39" s="781" t="s">
        <v>57</v>
      </c>
      <c r="X39" s="48">
        <v>424</v>
      </c>
      <c r="Y39" s="840" t="s">
        <v>57</v>
      </c>
      <c r="Z39" s="840" t="s">
        <v>57</v>
      </c>
      <c r="AA39" s="48">
        <v>454</v>
      </c>
      <c r="AB39" s="840" t="s">
        <v>57</v>
      </c>
      <c r="AC39" s="840" t="s">
        <v>57</v>
      </c>
      <c r="AD39" s="48" t="s">
        <v>526</v>
      </c>
      <c r="AE39" s="105"/>
      <c r="AF39" s="105"/>
      <c r="AG39" s="105"/>
      <c r="AH39" s="105"/>
      <c r="AI39" s="105"/>
      <c r="AJ39" s="105"/>
      <c r="AK39" s="105"/>
      <c r="AL39" s="105"/>
      <c r="AM39" s="105"/>
      <c r="AN39" s="105"/>
      <c r="AO39" s="105"/>
      <c r="AP39" s="228"/>
      <c r="AQ39" s="231" t="s">
        <v>875</v>
      </c>
    </row>
    <row r="40" spans="1:43" s="3" customFormat="1" ht="54" customHeight="1" x14ac:dyDescent="0.2">
      <c r="A40" s="423" t="s">
        <v>53</v>
      </c>
      <c r="B40" s="406" t="s">
        <v>534</v>
      </c>
      <c r="C40" s="843" t="s">
        <v>40</v>
      </c>
      <c r="D40" s="843" t="s">
        <v>23</v>
      </c>
      <c r="E40" s="843">
        <v>7</v>
      </c>
      <c r="F40" s="844">
        <v>2013</v>
      </c>
      <c r="G40" s="413" t="s">
        <v>57</v>
      </c>
      <c r="H40" s="843" t="s">
        <v>57</v>
      </c>
      <c r="I40" s="414">
        <v>36</v>
      </c>
      <c r="J40" s="424" t="s">
        <v>57</v>
      </c>
      <c r="K40" s="843" t="s">
        <v>57</v>
      </c>
      <c r="L40" s="843">
        <v>13</v>
      </c>
      <c r="M40" s="843" t="s">
        <v>57</v>
      </c>
      <c r="N40" s="843" t="s">
        <v>57</v>
      </c>
      <c r="O40" s="843">
        <v>13</v>
      </c>
      <c r="P40" s="843" t="s">
        <v>57</v>
      </c>
      <c r="Q40" s="843" t="s">
        <v>57</v>
      </c>
      <c r="R40" s="843">
        <v>20</v>
      </c>
      <c r="S40" s="425" t="s">
        <v>57</v>
      </c>
      <c r="T40" s="425" t="s">
        <v>57</v>
      </c>
      <c r="U40" s="843">
        <v>26</v>
      </c>
      <c r="V40" s="425" t="s">
        <v>57</v>
      </c>
      <c r="W40" s="425" t="s">
        <v>57</v>
      </c>
      <c r="X40" s="843">
        <v>36</v>
      </c>
      <c r="Y40" s="572" t="s">
        <v>57</v>
      </c>
      <c r="Z40" s="572" t="s">
        <v>57</v>
      </c>
      <c r="AA40" s="843">
        <v>36</v>
      </c>
      <c r="AB40" s="572" t="s">
        <v>57</v>
      </c>
      <c r="AC40" s="572" t="s">
        <v>57</v>
      </c>
      <c r="AD40" s="843">
        <v>36</v>
      </c>
      <c r="AE40" s="426"/>
      <c r="AF40" s="426"/>
      <c r="AG40" s="426"/>
      <c r="AH40" s="426"/>
      <c r="AI40" s="426"/>
      <c r="AJ40" s="426"/>
      <c r="AK40" s="426"/>
      <c r="AL40" s="426"/>
      <c r="AM40" s="426"/>
      <c r="AN40" s="426"/>
      <c r="AO40" s="426"/>
      <c r="AP40" s="427"/>
      <c r="AQ40" s="428"/>
    </row>
    <row r="41" spans="1:43" s="25" customFormat="1" ht="55.5" customHeight="1" thickBot="1" x14ac:dyDescent="0.3">
      <c r="A41" s="117" t="s">
        <v>780</v>
      </c>
      <c r="B41" s="106" t="s">
        <v>778</v>
      </c>
      <c r="C41" s="118" t="s">
        <v>38</v>
      </c>
      <c r="D41" s="785" t="s">
        <v>23</v>
      </c>
      <c r="E41" s="120">
        <v>14591</v>
      </c>
      <c r="F41" s="241">
        <v>2011</v>
      </c>
      <c r="G41" s="246" t="s">
        <v>57</v>
      </c>
      <c r="H41" s="118" t="s">
        <v>57</v>
      </c>
      <c r="I41" s="248">
        <v>12536</v>
      </c>
      <c r="J41" s="243" t="s">
        <v>57</v>
      </c>
      <c r="K41" s="118" t="s">
        <v>57</v>
      </c>
      <c r="L41" s="118" t="s">
        <v>525</v>
      </c>
      <c r="M41" s="118" t="s">
        <v>57</v>
      </c>
      <c r="N41" s="118" t="s">
        <v>57</v>
      </c>
      <c r="O41" s="118" t="s">
        <v>526</v>
      </c>
      <c r="P41" s="118" t="s">
        <v>57</v>
      </c>
      <c r="Q41" s="118" t="s">
        <v>57</v>
      </c>
      <c r="R41" s="118">
        <v>13055</v>
      </c>
      <c r="S41" s="779" t="s">
        <v>57</v>
      </c>
      <c r="T41" s="779" t="s">
        <v>57</v>
      </c>
      <c r="U41" s="118" t="s">
        <v>526</v>
      </c>
      <c r="V41" s="785" t="s">
        <v>57</v>
      </c>
      <c r="W41" s="785" t="s">
        <v>57</v>
      </c>
      <c r="X41" s="120">
        <v>12920</v>
      </c>
      <c r="Y41" s="785" t="s">
        <v>57</v>
      </c>
      <c r="Z41" s="785" t="s">
        <v>57</v>
      </c>
      <c r="AA41" s="118" t="s">
        <v>526</v>
      </c>
      <c r="AB41" s="785" t="s">
        <v>57</v>
      </c>
      <c r="AC41" s="785" t="s">
        <v>57</v>
      </c>
      <c r="AD41" s="118" t="s">
        <v>526</v>
      </c>
      <c r="AE41" s="119"/>
      <c r="AF41" s="119"/>
      <c r="AG41" s="119"/>
      <c r="AH41" s="119"/>
      <c r="AI41" s="119"/>
      <c r="AJ41" s="119"/>
      <c r="AK41" s="119"/>
      <c r="AL41" s="119"/>
      <c r="AM41" s="119"/>
      <c r="AN41" s="119"/>
      <c r="AO41" s="119"/>
      <c r="AP41" s="235"/>
      <c r="AQ41" s="232" t="s">
        <v>872</v>
      </c>
    </row>
    <row r="42" spans="1:43" ht="13.5" thickBot="1" x14ac:dyDescent="0.25"/>
    <row r="43" spans="1:43" ht="17.25" x14ac:dyDescent="0.2">
      <c r="A43" s="1187" t="s">
        <v>54</v>
      </c>
      <c r="B43" s="1188"/>
      <c r="C43" s="1188"/>
      <c r="D43" s="1188"/>
      <c r="E43" s="1188"/>
      <c r="F43" s="1188"/>
      <c r="G43" s="1188"/>
      <c r="H43" s="1188"/>
      <c r="I43" s="1189"/>
      <c r="J43" s="1170" t="s">
        <v>0</v>
      </c>
      <c r="K43" s="1171"/>
      <c r="L43" s="1171"/>
      <c r="M43" s="1171"/>
      <c r="N43" s="1171"/>
      <c r="O43" s="1171"/>
      <c r="P43" s="1171"/>
      <c r="Q43" s="1171"/>
      <c r="R43" s="1171"/>
      <c r="S43" s="1171"/>
      <c r="T43" s="1171"/>
      <c r="U43" s="1171"/>
      <c r="V43" s="1171"/>
      <c r="W43" s="1171"/>
      <c r="X43" s="1171"/>
      <c r="Y43" s="1171"/>
      <c r="Z43" s="1171"/>
      <c r="AA43" s="1171"/>
      <c r="AB43" s="1171"/>
      <c r="AC43" s="1171"/>
      <c r="AD43" s="1171"/>
      <c r="AE43" s="1171"/>
      <c r="AF43" s="1171"/>
      <c r="AG43" s="1171"/>
      <c r="AH43" s="1171"/>
      <c r="AI43" s="1171"/>
      <c r="AJ43" s="1171"/>
      <c r="AK43" s="1171"/>
      <c r="AL43" s="1171"/>
      <c r="AM43" s="1171"/>
      <c r="AN43" s="1171"/>
      <c r="AO43" s="1171"/>
      <c r="AP43" s="1172"/>
      <c r="AQ43" s="1173" t="s">
        <v>408</v>
      </c>
    </row>
    <row r="44" spans="1:43" s="2" customFormat="1" ht="27.75" customHeight="1" x14ac:dyDescent="0.25">
      <c r="A44" s="1176" t="s">
        <v>19</v>
      </c>
      <c r="B44" s="1178" t="s">
        <v>1</v>
      </c>
      <c r="C44" s="1178" t="s">
        <v>2</v>
      </c>
      <c r="D44" s="1178" t="s">
        <v>180</v>
      </c>
      <c r="E44" s="1178" t="s">
        <v>3</v>
      </c>
      <c r="F44" s="1180" t="s">
        <v>4</v>
      </c>
      <c r="G44" s="1184" t="s">
        <v>689</v>
      </c>
      <c r="H44" s="1182"/>
      <c r="I44" s="1185"/>
      <c r="J44" s="1186" t="s">
        <v>6</v>
      </c>
      <c r="K44" s="1182"/>
      <c r="L44" s="1182"/>
      <c r="M44" s="1182" t="s">
        <v>7</v>
      </c>
      <c r="N44" s="1182"/>
      <c r="O44" s="1182"/>
      <c r="P44" s="1182" t="s">
        <v>8</v>
      </c>
      <c r="Q44" s="1182"/>
      <c r="R44" s="1182"/>
      <c r="S44" s="1182" t="s">
        <v>9</v>
      </c>
      <c r="T44" s="1182"/>
      <c r="U44" s="1182"/>
      <c r="V44" s="1182" t="s">
        <v>10</v>
      </c>
      <c r="W44" s="1182"/>
      <c r="X44" s="1182"/>
      <c r="Y44" s="1182" t="s">
        <v>11</v>
      </c>
      <c r="Z44" s="1182"/>
      <c r="AA44" s="1182"/>
      <c r="AB44" s="1182" t="s">
        <v>12</v>
      </c>
      <c r="AC44" s="1182"/>
      <c r="AD44" s="1182"/>
      <c r="AE44" s="1182" t="s">
        <v>12</v>
      </c>
      <c r="AF44" s="1182"/>
      <c r="AG44" s="1182"/>
      <c r="AH44" s="1182" t="s">
        <v>13</v>
      </c>
      <c r="AI44" s="1182"/>
      <c r="AJ44" s="1182"/>
      <c r="AK44" s="1182" t="s">
        <v>14</v>
      </c>
      <c r="AL44" s="1182"/>
      <c r="AM44" s="1182"/>
      <c r="AN44" s="1182" t="s">
        <v>15</v>
      </c>
      <c r="AO44" s="1182"/>
      <c r="AP44" s="1183"/>
      <c r="AQ44" s="1174"/>
    </row>
    <row r="45" spans="1:43" ht="18" customHeight="1" thickBot="1" x14ac:dyDescent="0.25">
      <c r="A45" s="1177"/>
      <c r="B45" s="1179"/>
      <c r="C45" s="1179"/>
      <c r="D45" s="1179"/>
      <c r="E45" s="1179"/>
      <c r="F45" s="1181"/>
      <c r="G45" s="87" t="s">
        <v>16</v>
      </c>
      <c r="H45" s="81" t="s">
        <v>17</v>
      </c>
      <c r="I45" s="170" t="s">
        <v>18</v>
      </c>
      <c r="J45" s="171" t="s">
        <v>16</v>
      </c>
      <c r="K45" s="81" t="s">
        <v>17</v>
      </c>
      <c r="L45" s="81" t="s">
        <v>18</v>
      </c>
      <c r="M45" s="81" t="s">
        <v>16</v>
      </c>
      <c r="N45" s="81" t="s">
        <v>17</v>
      </c>
      <c r="O45" s="81" t="s">
        <v>18</v>
      </c>
      <c r="P45" s="81" t="s">
        <v>16</v>
      </c>
      <c r="Q45" s="81" t="s">
        <v>17</v>
      </c>
      <c r="R45" s="81" t="s">
        <v>18</v>
      </c>
      <c r="S45" s="81" t="s">
        <v>16</v>
      </c>
      <c r="T45" s="81" t="s">
        <v>17</v>
      </c>
      <c r="U45" s="81" t="s">
        <v>18</v>
      </c>
      <c r="V45" s="81" t="s">
        <v>16</v>
      </c>
      <c r="W45" s="81" t="s">
        <v>17</v>
      </c>
      <c r="X45" s="81" t="s">
        <v>18</v>
      </c>
      <c r="Y45" s="81" t="s">
        <v>16</v>
      </c>
      <c r="Z45" s="81" t="s">
        <v>17</v>
      </c>
      <c r="AA45" s="81" t="s">
        <v>18</v>
      </c>
      <c r="AB45" s="81" t="s">
        <v>16</v>
      </c>
      <c r="AC45" s="81" t="s">
        <v>17</v>
      </c>
      <c r="AD45" s="81" t="s">
        <v>18</v>
      </c>
      <c r="AE45" s="81" t="s">
        <v>16</v>
      </c>
      <c r="AF45" s="81" t="s">
        <v>17</v>
      </c>
      <c r="AG45" s="81" t="s">
        <v>18</v>
      </c>
      <c r="AH45" s="81" t="s">
        <v>16</v>
      </c>
      <c r="AI45" s="81" t="s">
        <v>17</v>
      </c>
      <c r="AJ45" s="81" t="s">
        <v>18</v>
      </c>
      <c r="AK45" s="81" t="s">
        <v>16</v>
      </c>
      <c r="AL45" s="81" t="s">
        <v>17</v>
      </c>
      <c r="AM45" s="81" t="s">
        <v>18</v>
      </c>
      <c r="AN45" s="81" t="s">
        <v>16</v>
      </c>
      <c r="AO45" s="81" t="s">
        <v>17</v>
      </c>
      <c r="AP45" s="173" t="s">
        <v>18</v>
      </c>
      <c r="AQ45" s="1175"/>
    </row>
    <row r="46" spans="1:43" ht="43.5" customHeight="1" x14ac:dyDescent="0.2">
      <c r="A46" s="109" t="s">
        <v>55</v>
      </c>
      <c r="B46" s="110" t="s">
        <v>56</v>
      </c>
      <c r="C46" s="781" t="s">
        <v>57</v>
      </c>
      <c r="D46" s="781" t="s">
        <v>23</v>
      </c>
      <c r="E46" s="781">
        <v>34.47</v>
      </c>
      <c r="F46" s="782">
        <v>2013</v>
      </c>
      <c r="G46" s="150" t="s">
        <v>57</v>
      </c>
      <c r="H46" s="781" t="s">
        <v>57</v>
      </c>
      <c r="I46" s="149">
        <v>39.26</v>
      </c>
      <c r="J46" s="186" t="s">
        <v>57</v>
      </c>
      <c r="K46" s="781" t="s">
        <v>57</v>
      </c>
      <c r="L46" s="781">
        <v>35.17</v>
      </c>
      <c r="M46" s="781" t="s">
        <v>57</v>
      </c>
      <c r="N46" s="781" t="s">
        <v>57</v>
      </c>
      <c r="O46" s="840">
        <v>35.32</v>
      </c>
      <c r="P46" s="781" t="s">
        <v>57</v>
      </c>
      <c r="Q46" s="781" t="s">
        <v>57</v>
      </c>
      <c r="R46" s="840">
        <v>35.619999999999997</v>
      </c>
      <c r="S46" s="840" t="s">
        <v>57</v>
      </c>
      <c r="T46" s="840" t="s">
        <v>57</v>
      </c>
      <c r="U46" s="840">
        <v>36.25</v>
      </c>
      <c r="V46" s="840" t="s">
        <v>57</v>
      </c>
      <c r="W46" s="840" t="s">
        <v>57</v>
      </c>
      <c r="X46" s="840">
        <v>36.729999999999997</v>
      </c>
      <c r="Y46" s="840" t="s">
        <v>57</v>
      </c>
      <c r="Z46" s="840" t="s">
        <v>57</v>
      </c>
      <c r="AA46" s="840">
        <v>37.69</v>
      </c>
      <c r="AB46" s="840" t="s">
        <v>57</v>
      </c>
      <c r="AC46" s="840" t="s">
        <v>57</v>
      </c>
      <c r="AD46" s="840">
        <v>37.22</v>
      </c>
      <c r="AE46" s="71"/>
      <c r="AF46" s="71"/>
      <c r="AG46" s="71"/>
      <c r="AH46" s="71"/>
      <c r="AI46" s="71"/>
      <c r="AJ46" s="71"/>
      <c r="AK46" s="71"/>
      <c r="AL46" s="71"/>
      <c r="AM46" s="71"/>
      <c r="AN46" s="71"/>
      <c r="AO46" s="71"/>
      <c r="AP46" s="196"/>
      <c r="AQ46" s="231"/>
    </row>
    <row r="47" spans="1:43" s="3" customFormat="1" ht="45" customHeight="1" thickBot="1" x14ac:dyDescent="0.25">
      <c r="A47" s="875" t="s">
        <v>58</v>
      </c>
      <c r="B47" s="106" t="s">
        <v>59</v>
      </c>
      <c r="C47" s="785" t="s">
        <v>57</v>
      </c>
      <c r="D47" s="785" t="s">
        <v>23</v>
      </c>
      <c r="E47" s="785">
        <v>28.71</v>
      </c>
      <c r="F47" s="786">
        <v>2013</v>
      </c>
      <c r="G47" s="168" t="s">
        <v>57</v>
      </c>
      <c r="H47" s="785" t="s">
        <v>57</v>
      </c>
      <c r="I47" s="169">
        <v>47.35</v>
      </c>
      <c r="J47" s="239" t="s">
        <v>57</v>
      </c>
      <c r="K47" s="785" t="s">
        <v>57</v>
      </c>
      <c r="L47" s="785">
        <v>32.4</v>
      </c>
      <c r="M47" s="785" t="s">
        <v>57</v>
      </c>
      <c r="N47" s="785" t="s">
        <v>57</v>
      </c>
      <c r="O47" s="785">
        <v>33.81</v>
      </c>
      <c r="P47" s="785" t="s">
        <v>57</v>
      </c>
      <c r="Q47" s="785" t="s">
        <v>57</v>
      </c>
      <c r="R47" s="785">
        <v>34.340000000000003</v>
      </c>
      <c r="S47" s="785" t="s">
        <v>57</v>
      </c>
      <c r="T47" s="785" t="s">
        <v>57</v>
      </c>
      <c r="U47" s="785">
        <v>34.020000000000003</v>
      </c>
      <c r="V47" s="785" t="s">
        <v>57</v>
      </c>
      <c r="W47" s="785" t="s">
        <v>57</v>
      </c>
      <c r="X47" s="785">
        <v>33.99</v>
      </c>
      <c r="Y47" s="785" t="s">
        <v>57</v>
      </c>
      <c r="Z47" s="785" t="s">
        <v>57</v>
      </c>
      <c r="AA47" s="785">
        <v>34.380000000000003</v>
      </c>
      <c r="AB47" s="785" t="s">
        <v>57</v>
      </c>
      <c r="AC47" s="785" t="s">
        <v>57</v>
      </c>
      <c r="AD47" s="785">
        <v>35.18</v>
      </c>
      <c r="AE47" s="876"/>
      <c r="AF47" s="876"/>
      <c r="AG47" s="876"/>
      <c r="AH47" s="876"/>
      <c r="AI47" s="876"/>
      <c r="AJ47" s="876"/>
      <c r="AK47" s="876"/>
      <c r="AL47" s="876"/>
      <c r="AM47" s="876"/>
      <c r="AN47" s="876"/>
      <c r="AO47" s="876"/>
      <c r="AP47" s="229"/>
      <c r="AQ47" s="232"/>
    </row>
    <row r="48" spans="1:43" ht="13.5" thickBot="1" x14ac:dyDescent="0.25"/>
    <row r="49" spans="1:43" s="718" customFormat="1" ht="17.25" customHeight="1" x14ac:dyDescent="0.25">
      <c r="A49" s="1167" t="s">
        <v>694</v>
      </c>
      <c r="B49" s="1168"/>
      <c r="C49" s="1168"/>
      <c r="D49" s="1168"/>
      <c r="E49" s="1168"/>
      <c r="F49" s="1168"/>
      <c r="G49" s="1168"/>
      <c r="H49" s="1168"/>
      <c r="I49" s="1169"/>
      <c r="J49" s="1170" t="s">
        <v>0</v>
      </c>
      <c r="K49" s="1171"/>
      <c r="L49" s="1171"/>
      <c r="M49" s="1171"/>
      <c r="N49" s="1171"/>
      <c r="O49" s="1171"/>
      <c r="P49" s="1171"/>
      <c r="Q49" s="1171"/>
      <c r="R49" s="1171"/>
      <c r="S49" s="1171"/>
      <c r="T49" s="1171"/>
      <c r="U49" s="1171"/>
      <c r="V49" s="1171"/>
      <c r="W49" s="1171"/>
      <c r="X49" s="1171"/>
      <c r="Y49" s="1171"/>
      <c r="Z49" s="1171"/>
      <c r="AA49" s="1171"/>
      <c r="AB49" s="1171"/>
      <c r="AC49" s="1171"/>
      <c r="AD49" s="1171"/>
      <c r="AE49" s="1171"/>
      <c r="AF49" s="1171"/>
      <c r="AG49" s="1171"/>
      <c r="AH49" s="1171"/>
      <c r="AI49" s="1171"/>
      <c r="AJ49" s="1171"/>
      <c r="AK49" s="1171"/>
      <c r="AL49" s="1171"/>
      <c r="AM49" s="1171"/>
      <c r="AN49" s="1171"/>
      <c r="AO49" s="1171"/>
      <c r="AP49" s="1172"/>
      <c r="AQ49" s="1173" t="s">
        <v>408</v>
      </c>
    </row>
    <row r="50" spans="1:43" s="2" customFormat="1" ht="29.25" customHeight="1" x14ac:dyDescent="0.25">
      <c r="A50" s="1176" t="s">
        <v>19</v>
      </c>
      <c r="B50" s="1178" t="s">
        <v>1</v>
      </c>
      <c r="C50" s="1178" t="s">
        <v>2</v>
      </c>
      <c r="D50" s="1178" t="s">
        <v>180</v>
      </c>
      <c r="E50" s="1178" t="s">
        <v>3</v>
      </c>
      <c r="F50" s="1180" t="s">
        <v>4</v>
      </c>
      <c r="G50" s="1184" t="s">
        <v>689</v>
      </c>
      <c r="H50" s="1182"/>
      <c r="I50" s="1185"/>
      <c r="J50" s="1186" t="s">
        <v>6</v>
      </c>
      <c r="K50" s="1182"/>
      <c r="L50" s="1182"/>
      <c r="M50" s="1182" t="s">
        <v>7</v>
      </c>
      <c r="N50" s="1182"/>
      <c r="O50" s="1182"/>
      <c r="P50" s="1182" t="s">
        <v>8</v>
      </c>
      <c r="Q50" s="1182"/>
      <c r="R50" s="1182"/>
      <c r="S50" s="1182" t="s">
        <v>9</v>
      </c>
      <c r="T50" s="1182"/>
      <c r="U50" s="1182"/>
      <c r="V50" s="1182" t="s">
        <v>10</v>
      </c>
      <c r="W50" s="1182"/>
      <c r="X50" s="1182"/>
      <c r="Y50" s="1182" t="s">
        <v>11</v>
      </c>
      <c r="Z50" s="1182"/>
      <c r="AA50" s="1182"/>
      <c r="AB50" s="1182" t="s">
        <v>12</v>
      </c>
      <c r="AC50" s="1182"/>
      <c r="AD50" s="1182"/>
      <c r="AE50" s="1182" t="s">
        <v>12</v>
      </c>
      <c r="AF50" s="1182"/>
      <c r="AG50" s="1182"/>
      <c r="AH50" s="1182" t="s">
        <v>13</v>
      </c>
      <c r="AI50" s="1182"/>
      <c r="AJ50" s="1182"/>
      <c r="AK50" s="1182" t="s">
        <v>14</v>
      </c>
      <c r="AL50" s="1182"/>
      <c r="AM50" s="1182"/>
      <c r="AN50" s="1182" t="s">
        <v>15</v>
      </c>
      <c r="AO50" s="1182"/>
      <c r="AP50" s="1183"/>
      <c r="AQ50" s="1174"/>
    </row>
    <row r="51" spans="1:43" ht="18" customHeight="1" thickBot="1" x14ac:dyDescent="0.25">
      <c r="A51" s="1177"/>
      <c r="B51" s="1179"/>
      <c r="C51" s="1179"/>
      <c r="D51" s="1179"/>
      <c r="E51" s="1179"/>
      <c r="F51" s="1181"/>
      <c r="G51" s="87" t="s">
        <v>16</v>
      </c>
      <c r="H51" s="81" t="s">
        <v>17</v>
      </c>
      <c r="I51" s="170" t="s">
        <v>18</v>
      </c>
      <c r="J51" s="171" t="s">
        <v>16</v>
      </c>
      <c r="K51" s="81" t="s">
        <v>17</v>
      </c>
      <c r="L51" s="81" t="s">
        <v>18</v>
      </c>
      <c r="M51" s="81" t="s">
        <v>16</v>
      </c>
      <c r="N51" s="81" t="s">
        <v>17</v>
      </c>
      <c r="O51" s="81" t="s">
        <v>18</v>
      </c>
      <c r="P51" s="81" t="s">
        <v>16</v>
      </c>
      <c r="Q51" s="81" t="s">
        <v>17</v>
      </c>
      <c r="R51" s="81" t="s">
        <v>18</v>
      </c>
      <c r="S51" s="81" t="s">
        <v>16</v>
      </c>
      <c r="T51" s="81" t="s">
        <v>17</v>
      </c>
      <c r="U51" s="81" t="s">
        <v>18</v>
      </c>
      <c r="V51" s="81" t="s">
        <v>16</v>
      </c>
      <c r="W51" s="81" t="s">
        <v>17</v>
      </c>
      <c r="X51" s="81" t="s">
        <v>18</v>
      </c>
      <c r="Y51" s="81" t="s">
        <v>16</v>
      </c>
      <c r="Z51" s="81" t="s">
        <v>17</v>
      </c>
      <c r="AA51" s="81" t="s">
        <v>18</v>
      </c>
      <c r="AB51" s="81" t="s">
        <v>16</v>
      </c>
      <c r="AC51" s="81" t="s">
        <v>17</v>
      </c>
      <c r="AD51" s="81" t="s">
        <v>18</v>
      </c>
      <c r="AE51" s="81" t="s">
        <v>16</v>
      </c>
      <c r="AF51" s="81" t="s">
        <v>17</v>
      </c>
      <c r="AG51" s="81" t="s">
        <v>18</v>
      </c>
      <c r="AH51" s="81" t="s">
        <v>16</v>
      </c>
      <c r="AI51" s="81" t="s">
        <v>17</v>
      </c>
      <c r="AJ51" s="81" t="s">
        <v>18</v>
      </c>
      <c r="AK51" s="81" t="s">
        <v>16</v>
      </c>
      <c r="AL51" s="81" t="s">
        <v>17</v>
      </c>
      <c r="AM51" s="81" t="s">
        <v>18</v>
      </c>
      <c r="AN51" s="81" t="s">
        <v>16</v>
      </c>
      <c r="AO51" s="81" t="s">
        <v>17</v>
      </c>
      <c r="AP51" s="173" t="s">
        <v>18</v>
      </c>
      <c r="AQ51" s="1175"/>
    </row>
    <row r="52" spans="1:43" ht="38.25" customHeight="1" x14ac:dyDescent="0.2">
      <c r="A52" s="109" t="s">
        <v>60</v>
      </c>
      <c r="B52" s="110" t="s">
        <v>61</v>
      </c>
      <c r="C52" s="781" t="s">
        <v>22</v>
      </c>
      <c r="D52" s="781" t="s">
        <v>23</v>
      </c>
      <c r="E52" s="123">
        <v>22.7</v>
      </c>
      <c r="F52" s="249">
        <v>2014</v>
      </c>
      <c r="G52" s="795" t="s">
        <v>57</v>
      </c>
      <c r="H52" s="123" t="s">
        <v>57</v>
      </c>
      <c r="I52" s="250">
        <v>35.200000000000003</v>
      </c>
      <c r="J52" s="186" t="s">
        <v>57</v>
      </c>
      <c r="K52" s="781" t="s">
        <v>57</v>
      </c>
      <c r="L52" s="781">
        <v>22.7</v>
      </c>
      <c r="M52" s="781" t="s">
        <v>57</v>
      </c>
      <c r="N52" s="781" t="s">
        <v>57</v>
      </c>
      <c r="O52" s="781">
        <v>22.4</v>
      </c>
      <c r="P52" s="781" t="s">
        <v>57</v>
      </c>
      <c r="Q52" s="781" t="s">
        <v>57</v>
      </c>
      <c r="R52" s="840">
        <v>22.4</v>
      </c>
      <c r="S52" s="781" t="s">
        <v>57</v>
      </c>
      <c r="T52" s="781" t="s">
        <v>57</v>
      </c>
      <c r="U52" s="840">
        <v>29.9</v>
      </c>
      <c r="V52" s="840" t="s">
        <v>57</v>
      </c>
      <c r="W52" s="840" t="s">
        <v>57</v>
      </c>
      <c r="X52" s="840">
        <v>29.9</v>
      </c>
      <c r="Y52" s="840" t="s">
        <v>57</v>
      </c>
      <c r="Z52" s="840" t="s">
        <v>57</v>
      </c>
      <c r="AA52" s="48">
        <v>32.700000000000003</v>
      </c>
      <c r="AB52" s="840" t="s">
        <v>57</v>
      </c>
      <c r="AC52" s="840" t="s">
        <v>57</v>
      </c>
      <c r="AD52" s="771">
        <v>29</v>
      </c>
      <c r="AE52" s="71"/>
      <c r="AF52" s="71"/>
      <c r="AG52" s="71"/>
      <c r="AH52" s="71"/>
      <c r="AI52" s="71"/>
      <c r="AJ52" s="71"/>
      <c r="AK52" s="71"/>
      <c r="AL52" s="71"/>
      <c r="AM52" s="71"/>
      <c r="AN52" s="71"/>
      <c r="AO52" s="71"/>
      <c r="AP52" s="196"/>
      <c r="AQ52" s="236" t="s">
        <v>886</v>
      </c>
    </row>
    <row r="53" spans="1:43" s="3" customFormat="1" ht="63" customHeight="1" x14ac:dyDescent="0.2">
      <c r="A53" s="103" t="s">
        <v>62</v>
      </c>
      <c r="B53" s="104" t="s">
        <v>743</v>
      </c>
      <c r="C53" s="48" t="s">
        <v>40</v>
      </c>
      <c r="D53" s="48" t="s">
        <v>23</v>
      </c>
      <c r="E53" s="48">
        <v>6.21</v>
      </c>
      <c r="F53" s="237">
        <v>2012</v>
      </c>
      <c r="G53" s="95" t="s">
        <v>57</v>
      </c>
      <c r="H53" s="48" t="s">
        <v>57</v>
      </c>
      <c r="I53" s="96">
        <v>6.84</v>
      </c>
      <c r="J53" s="238" t="s">
        <v>57</v>
      </c>
      <c r="K53" s="48" t="s">
        <v>57</v>
      </c>
      <c r="L53" s="48">
        <v>6.32</v>
      </c>
      <c r="M53" s="48" t="s">
        <v>57</v>
      </c>
      <c r="N53" s="48" t="s">
        <v>57</v>
      </c>
      <c r="O53" s="48">
        <v>6.48</v>
      </c>
      <c r="P53" s="48" t="s">
        <v>57</v>
      </c>
      <c r="Q53" s="48" t="s">
        <v>57</v>
      </c>
      <c r="R53" s="48">
        <v>6.52</v>
      </c>
      <c r="S53" s="781" t="s">
        <v>57</v>
      </c>
      <c r="T53" s="781" t="s">
        <v>57</v>
      </c>
      <c r="U53" s="48">
        <v>6.64</v>
      </c>
      <c r="V53" s="781" t="s">
        <v>57</v>
      </c>
      <c r="W53" s="781" t="s">
        <v>57</v>
      </c>
      <c r="X53" s="48">
        <v>6.73</v>
      </c>
      <c r="Y53" s="840" t="s">
        <v>57</v>
      </c>
      <c r="Z53" s="840" t="s">
        <v>57</v>
      </c>
      <c r="AA53" s="576">
        <v>6.7</v>
      </c>
      <c r="AB53" s="840" t="s">
        <v>57</v>
      </c>
      <c r="AC53" s="840" t="s">
        <v>57</v>
      </c>
      <c r="AD53" s="48" t="s">
        <v>526</v>
      </c>
      <c r="AE53" s="105"/>
      <c r="AF53" s="105"/>
      <c r="AG53" s="105"/>
      <c r="AH53" s="105"/>
      <c r="AI53" s="105"/>
      <c r="AJ53" s="105"/>
      <c r="AK53" s="105"/>
      <c r="AL53" s="105"/>
      <c r="AM53" s="105"/>
      <c r="AN53" s="105"/>
      <c r="AO53" s="105"/>
      <c r="AP53" s="228"/>
      <c r="AQ53" s="231" t="s">
        <v>885</v>
      </c>
    </row>
    <row r="54" spans="1:43" ht="81.75" customHeight="1" x14ac:dyDescent="0.2">
      <c r="A54" s="101" t="s">
        <v>63</v>
      </c>
      <c r="B54" s="102" t="s">
        <v>64</v>
      </c>
      <c r="C54" s="41" t="s">
        <v>65</v>
      </c>
      <c r="D54" s="41" t="s">
        <v>23</v>
      </c>
      <c r="E54" s="41">
        <v>27.9</v>
      </c>
      <c r="F54" s="161">
        <v>2013</v>
      </c>
      <c r="G54" s="39" t="s">
        <v>57</v>
      </c>
      <c r="H54" s="41" t="s">
        <v>57</v>
      </c>
      <c r="I54" s="108">
        <v>25.3</v>
      </c>
      <c r="J54" s="164" t="s">
        <v>57</v>
      </c>
      <c r="K54" s="41" t="s">
        <v>57</v>
      </c>
      <c r="L54" s="41">
        <v>26.2</v>
      </c>
      <c r="M54" s="41" t="s">
        <v>57</v>
      </c>
      <c r="N54" s="41" t="s">
        <v>57</v>
      </c>
      <c r="O54" s="48">
        <v>24.7</v>
      </c>
      <c r="P54" s="41" t="s">
        <v>57</v>
      </c>
      <c r="Q54" s="41" t="s">
        <v>57</v>
      </c>
      <c r="R54" s="340">
        <v>24</v>
      </c>
      <c r="S54" s="781" t="s">
        <v>57</v>
      </c>
      <c r="T54" s="781" t="s">
        <v>57</v>
      </c>
      <c r="U54" s="48">
        <v>22.7</v>
      </c>
      <c r="V54" s="781" t="s">
        <v>57</v>
      </c>
      <c r="W54" s="781" t="s">
        <v>57</v>
      </c>
      <c r="X54" s="48">
        <v>21.2</v>
      </c>
      <c r="Y54" s="840" t="s">
        <v>57</v>
      </c>
      <c r="Z54" s="840" t="s">
        <v>57</v>
      </c>
      <c r="AA54" s="340">
        <v>20</v>
      </c>
      <c r="AB54" s="840" t="s">
        <v>57</v>
      </c>
      <c r="AC54" s="840" t="s">
        <v>57</v>
      </c>
      <c r="AD54" s="48" t="s">
        <v>526</v>
      </c>
      <c r="AE54" s="40"/>
      <c r="AF54" s="40"/>
      <c r="AG54" s="40"/>
      <c r="AH54" s="40"/>
      <c r="AI54" s="40"/>
      <c r="AJ54" s="40"/>
      <c r="AK54" s="40"/>
      <c r="AL54" s="40"/>
      <c r="AM54" s="40"/>
      <c r="AN54" s="40"/>
      <c r="AO54" s="40"/>
      <c r="AP54" s="153"/>
      <c r="AQ54" s="231" t="s">
        <v>876</v>
      </c>
    </row>
    <row r="55" spans="1:43" s="3" customFormat="1" ht="42.75" customHeight="1" x14ac:dyDescent="0.2">
      <c r="A55" s="103" t="s">
        <v>66</v>
      </c>
      <c r="B55" s="104" t="s">
        <v>67</v>
      </c>
      <c r="C55" s="48" t="s">
        <v>22</v>
      </c>
      <c r="D55" s="48" t="s">
        <v>23</v>
      </c>
      <c r="E55" s="48">
        <v>47.5</v>
      </c>
      <c r="F55" s="237">
        <v>2013</v>
      </c>
      <c r="G55" s="95" t="s">
        <v>57</v>
      </c>
      <c r="H55" s="48" t="s">
        <v>57</v>
      </c>
      <c r="I55" s="96">
        <v>52.68</v>
      </c>
      <c r="J55" s="238" t="s">
        <v>57</v>
      </c>
      <c r="K55" s="48" t="s">
        <v>57</v>
      </c>
      <c r="L55" s="48">
        <v>48.9</v>
      </c>
      <c r="M55" s="48" t="s">
        <v>57</v>
      </c>
      <c r="N55" s="48" t="s">
        <v>57</v>
      </c>
      <c r="O55" s="48">
        <v>50.5</v>
      </c>
      <c r="P55" s="48" t="s">
        <v>57</v>
      </c>
      <c r="Q55" s="48" t="s">
        <v>57</v>
      </c>
      <c r="R55" s="48">
        <v>52.4</v>
      </c>
      <c r="S55" s="781" t="s">
        <v>57</v>
      </c>
      <c r="T55" s="781" t="s">
        <v>57</v>
      </c>
      <c r="U55" s="48">
        <v>53.8</v>
      </c>
      <c r="V55" s="840" t="s">
        <v>57</v>
      </c>
      <c r="W55" s="840" t="s">
        <v>57</v>
      </c>
      <c r="X55" s="48">
        <v>54.5</v>
      </c>
      <c r="Y55" s="840" t="s">
        <v>57</v>
      </c>
      <c r="Z55" s="840" t="s">
        <v>57</v>
      </c>
      <c r="AA55" s="48">
        <v>53.5</v>
      </c>
      <c r="AB55" s="840" t="s">
        <v>57</v>
      </c>
      <c r="AC55" s="840" t="s">
        <v>57</v>
      </c>
      <c r="AD55" s="48" t="s">
        <v>526</v>
      </c>
      <c r="AE55" s="105"/>
      <c r="AF55" s="105"/>
      <c r="AG55" s="105"/>
      <c r="AH55" s="105"/>
      <c r="AI55" s="105"/>
      <c r="AJ55" s="105"/>
      <c r="AK55" s="105"/>
      <c r="AL55" s="105"/>
      <c r="AM55" s="105"/>
      <c r="AN55" s="105"/>
      <c r="AO55" s="105"/>
      <c r="AP55" s="228"/>
      <c r="AQ55" s="231" t="s">
        <v>887</v>
      </c>
    </row>
    <row r="56" spans="1:43" ht="48" customHeight="1" thickBot="1" x14ac:dyDescent="0.25">
      <c r="A56" s="793" t="s">
        <v>68</v>
      </c>
      <c r="B56" s="122" t="s">
        <v>634</v>
      </c>
      <c r="C56" s="779" t="s">
        <v>22</v>
      </c>
      <c r="D56" s="779" t="s">
        <v>23</v>
      </c>
      <c r="E56" s="779">
        <v>71.06</v>
      </c>
      <c r="F56" s="780">
        <v>2013</v>
      </c>
      <c r="G56" s="789" t="s">
        <v>57</v>
      </c>
      <c r="H56" s="779" t="s">
        <v>57</v>
      </c>
      <c r="I56" s="790">
        <v>79.62</v>
      </c>
      <c r="J56" s="791" t="s">
        <v>57</v>
      </c>
      <c r="K56" s="779" t="s">
        <v>57</v>
      </c>
      <c r="L56" s="779">
        <v>62.14</v>
      </c>
      <c r="M56" s="779" t="s">
        <v>57</v>
      </c>
      <c r="N56" s="779" t="s">
        <v>57</v>
      </c>
      <c r="O56" s="779">
        <v>58.68</v>
      </c>
      <c r="P56" s="779" t="s">
        <v>57</v>
      </c>
      <c r="Q56" s="779" t="s">
        <v>57</v>
      </c>
      <c r="R56" s="785">
        <v>64.989999999999995</v>
      </c>
      <c r="S56" s="779" t="s">
        <v>57</v>
      </c>
      <c r="T56" s="779" t="s">
        <v>57</v>
      </c>
      <c r="U56" s="785">
        <v>73.17</v>
      </c>
      <c r="V56" s="779" t="s">
        <v>57</v>
      </c>
      <c r="W56" s="779" t="s">
        <v>57</v>
      </c>
      <c r="X56" s="785">
        <v>68.7</v>
      </c>
      <c r="Y56" s="785" t="s">
        <v>57</v>
      </c>
      <c r="Z56" s="785" t="s">
        <v>57</v>
      </c>
      <c r="AA56" s="785">
        <v>71.09</v>
      </c>
      <c r="AB56" s="785" t="s">
        <v>57</v>
      </c>
      <c r="AC56" s="785" t="s">
        <v>57</v>
      </c>
      <c r="AD56" s="785">
        <v>77.42</v>
      </c>
      <c r="AE56" s="794"/>
      <c r="AF56" s="794"/>
      <c r="AG56" s="794"/>
      <c r="AH56" s="794"/>
      <c r="AI56" s="794"/>
      <c r="AJ56" s="794"/>
      <c r="AK56" s="794"/>
      <c r="AL56" s="794"/>
      <c r="AM56" s="794"/>
      <c r="AN56" s="794"/>
      <c r="AO56" s="794"/>
      <c r="AP56" s="197"/>
      <c r="AQ56" s="232"/>
    </row>
    <row r="57" spans="1:43" ht="22.5" customHeight="1" x14ac:dyDescent="0.2">
      <c r="A57" s="29" t="s">
        <v>688</v>
      </c>
      <c r="B57" s="13"/>
      <c r="C57" s="14"/>
      <c r="D57" s="14"/>
      <c r="E57" s="14"/>
      <c r="F57" s="14"/>
      <c r="G57" s="14"/>
      <c r="H57" s="14"/>
      <c r="I57" s="14"/>
      <c r="J57" s="14"/>
      <c r="K57" s="14"/>
      <c r="L57" s="14"/>
      <c r="M57" s="14"/>
      <c r="N57" s="14"/>
      <c r="O57" s="14"/>
      <c r="P57" s="14"/>
      <c r="Q57" s="14"/>
      <c r="R57" s="86"/>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s="718" customFormat="1" ht="20.25" customHeight="1" x14ac:dyDescent="0.25">
      <c r="A58" s="124" t="s">
        <v>533</v>
      </c>
      <c r="G58" s="717"/>
      <c r="H58" s="717"/>
      <c r="J58" s="717"/>
      <c r="K58" s="717"/>
      <c r="M58" s="717"/>
      <c r="N58" s="717"/>
    </row>
  </sheetData>
  <mergeCells count="148">
    <mergeCell ref="A49:I49"/>
    <mergeCell ref="J49:AP49"/>
    <mergeCell ref="AQ49:AQ51"/>
    <mergeCell ref="A50:A51"/>
    <mergeCell ref="B50:B51"/>
    <mergeCell ref="C50:C51"/>
    <mergeCell ref="D50:D51"/>
    <mergeCell ref="E50:E51"/>
    <mergeCell ref="F50:F51"/>
    <mergeCell ref="G50:I50"/>
    <mergeCell ref="AB50:AD50"/>
    <mergeCell ref="AE50:AG50"/>
    <mergeCell ref="AH50:AJ50"/>
    <mergeCell ref="AK50:AM50"/>
    <mergeCell ref="AN50:AP50"/>
    <mergeCell ref="J50:L50"/>
    <mergeCell ref="M50:O50"/>
    <mergeCell ref="P50:R50"/>
    <mergeCell ref="S50:U50"/>
    <mergeCell ref="V50:X50"/>
    <mergeCell ref="Y50:AA50"/>
    <mergeCell ref="AE35:AG35"/>
    <mergeCell ref="AH35:AJ35"/>
    <mergeCell ref="AK35:AM35"/>
    <mergeCell ref="F35:F36"/>
    <mergeCell ref="G35:I35"/>
    <mergeCell ref="J35:L35"/>
    <mergeCell ref="M35:O35"/>
    <mergeCell ref="P35:R35"/>
    <mergeCell ref="S35:U35"/>
    <mergeCell ref="A43:I43"/>
    <mergeCell ref="J43:AP43"/>
    <mergeCell ref="AQ43:AQ45"/>
    <mergeCell ref="A44:A45"/>
    <mergeCell ref="B44:B45"/>
    <mergeCell ref="C44:C45"/>
    <mergeCell ref="D44:D45"/>
    <mergeCell ref="E44:E45"/>
    <mergeCell ref="F44:F45"/>
    <mergeCell ref="Y44:AA44"/>
    <mergeCell ref="AB44:AD44"/>
    <mergeCell ref="AE44:AG44"/>
    <mergeCell ref="AH44:AJ44"/>
    <mergeCell ref="AK44:AM44"/>
    <mergeCell ref="AN44:AP44"/>
    <mergeCell ref="G44:I44"/>
    <mergeCell ref="J44:L44"/>
    <mergeCell ref="M44:O44"/>
    <mergeCell ref="P44:R44"/>
    <mergeCell ref="S44:U44"/>
    <mergeCell ref="V44:X44"/>
    <mergeCell ref="A34:I34"/>
    <mergeCell ref="J34:AP34"/>
    <mergeCell ref="AQ34:AQ36"/>
    <mergeCell ref="A35:A36"/>
    <mergeCell ref="B35:B36"/>
    <mergeCell ref="C35:C36"/>
    <mergeCell ref="D35:D36"/>
    <mergeCell ref="E35:E36"/>
    <mergeCell ref="S29:U29"/>
    <mergeCell ref="V29:X29"/>
    <mergeCell ref="Y29:AA29"/>
    <mergeCell ref="AB29:AD29"/>
    <mergeCell ref="AE29:AG29"/>
    <mergeCell ref="AH29:AJ29"/>
    <mergeCell ref="E29:E30"/>
    <mergeCell ref="F29:F30"/>
    <mergeCell ref="G29:I29"/>
    <mergeCell ref="J29:L29"/>
    <mergeCell ref="M29:O29"/>
    <mergeCell ref="P29:R29"/>
    <mergeCell ref="AN35:AP35"/>
    <mergeCell ref="V35:X35"/>
    <mergeCell ref="Y35:AA35"/>
    <mergeCell ref="AB35:AD35"/>
    <mergeCell ref="A28:I28"/>
    <mergeCell ref="J28:AP28"/>
    <mergeCell ref="AQ28:AQ30"/>
    <mergeCell ref="A29:A30"/>
    <mergeCell ref="B29:B30"/>
    <mergeCell ref="C29:C30"/>
    <mergeCell ref="D29:D30"/>
    <mergeCell ref="P19:R19"/>
    <mergeCell ref="S19:U19"/>
    <mergeCell ref="V19:X19"/>
    <mergeCell ref="Y19:AA19"/>
    <mergeCell ref="AB19:AD19"/>
    <mergeCell ref="AE19:AG19"/>
    <mergeCell ref="AQ18:AQ20"/>
    <mergeCell ref="A19:A20"/>
    <mergeCell ref="B19:B20"/>
    <mergeCell ref="C19:C20"/>
    <mergeCell ref="D19:D20"/>
    <mergeCell ref="E19:E20"/>
    <mergeCell ref="F19:F20"/>
    <mergeCell ref="G19:I19"/>
    <mergeCell ref="AK29:AM29"/>
    <mergeCell ref="AN29:AP29"/>
    <mergeCell ref="J19:L19"/>
    <mergeCell ref="M19:O19"/>
    <mergeCell ref="AB12:AD12"/>
    <mergeCell ref="AE12:AG12"/>
    <mergeCell ref="AH12:AJ12"/>
    <mergeCell ref="AK12:AM12"/>
    <mergeCell ref="AN12:AP12"/>
    <mergeCell ref="A18:I18"/>
    <mergeCell ref="J18:AP18"/>
    <mergeCell ref="J12:L12"/>
    <mergeCell ref="M12:O12"/>
    <mergeCell ref="P12:R12"/>
    <mergeCell ref="S12:U12"/>
    <mergeCell ref="V12:X12"/>
    <mergeCell ref="Y12:AA12"/>
    <mergeCell ref="AH19:AJ19"/>
    <mergeCell ref="AK19:AM19"/>
    <mergeCell ref="AN19:AP19"/>
    <mergeCell ref="A11:I11"/>
    <mergeCell ref="J11:AP11"/>
    <mergeCell ref="AQ11:AQ13"/>
    <mergeCell ref="A12:A13"/>
    <mergeCell ref="B12:B13"/>
    <mergeCell ref="C12:C13"/>
    <mergeCell ref="D12:D13"/>
    <mergeCell ref="E12:E13"/>
    <mergeCell ref="F12:F13"/>
    <mergeCell ref="G12:I12"/>
    <mergeCell ref="A2:AQ2"/>
    <mergeCell ref="A4:I4"/>
    <mergeCell ref="J4:AP4"/>
    <mergeCell ref="AQ4:AQ6"/>
    <mergeCell ref="A5:A6"/>
    <mergeCell ref="B5:B6"/>
    <mergeCell ref="C5:C6"/>
    <mergeCell ref="D5:D6"/>
    <mergeCell ref="E5:E6"/>
    <mergeCell ref="F5:F6"/>
    <mergeCell ref="Y5:AA5"/>
    <mergeCell ref="AB5:AD5"/>
    <mergeCell ref="AE5:AG5"/>
    <mergeCell ref="AH5:AJ5"/>
    <mergeCell ref="AK5:AM5"/>
    <mergeCell ref="AN5:AP5"/>
    <mergeCell ref="G5:I5"/>
    <mergeCell ref="J5:L5"/>
    <mergeCell ref="M5:O5"/>
    <mergeCell ref="P5:R5"/>
    <mergeCell ref="S5:U5"/>
    <mergeCell ref="V5:X5"/>
  </mergeCells>
  <pageMargins left="0.11811023622047245" right="0.11811023622047245" top="0.55118110236220474" bottom="0.55118110236220474" header="0.31496062992125984" footer="0.31496062992125984"/>
  <pageSetup paperSize="9" scale="55" orientation="landscape" r:id="rId1"/>
  <headerFooter>
    <oddFooter>&amp;C&amp;12&amp;P</oddFooter>
  </headerFooter>
  <rowBreaks count="2" manualBreakCount="2">
    <brk id="16" max="16383" man="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view="pageBreakPreview" topLeftCell="A4" zoomScaleNormal="80" zoomScaleSheetLayoutView="100" workbookViewId="0">
      <selection activeCell="E7" sqref="E7"/>
    </sheetView>
  </sheetViews>
  <sheetFormatPr defaultRowHeight="12.75" x14ac:dyDescent="0.2"/>
  <cols>
    <col min="1" max="1" width="12.7109375" style="94" customWidth="1"/>
    <col min="2" max="2" width="7.42578125" style="94" customWidth="1"/>
    <col min="3" max="3" width="10.7109375" style="94" customWidth="1"/>
    <col min="4" max="4" width="17.28515625" style="94" customWidth="1"/>
    <col min="5" max="5" width="15.7109375" style="94" customWidth="1"/>
    <col min="6" max="6" width="14" style="94" customWidth="1"/>
    <col min="7" max="7" width="16.7109375" style="94" customWidth="1"/>
    <col min="8" max="8" width="22.85546875" style="94" customWidth="1"/>
    <col min="9" max="9" width="15.5703125" style="94" customWidth="1"/>
    <col min="10" max="10" width="16.5703125" style="94" customWidth="1"/>
    <col min="11" max="11" width="23.42578125" style="94" customWidth="1"/>
    <col min="12" max="12" width="10.28515625" style="94" customWidth="1"/>
    <col min="13" max="14" width="16.140625" style="94" customWidth="1"/>
    <col min="15" max="255" width="9.140625" style="94"/>
    <col min="256" max="256" width="18.7109375" style="94" customWidth="1"/>
    <col min="257" max="258" width="16.7109375" style="94" customWidth="1"/>
    <col min="259" max="259" width="18.7109375" style="94" customWidth="1"/>
    <col min="260" max="260" width="17.7109375" style="94" customWidth="1"/>
    <col min="261" max="261" width="18.7109375" style="94" customWidth="1"/>
    <col min="262" max="262" width="17.7109375" style="94" customWidth="1"/>
    <col min="263" max="263" width="24.28515625" style="94" customWidth="1"/>
    <col min="264" max="265" width="17.7109375" style="94" customWidth="1"/>
    <col min="266" max="266" width="24.28515625" style="94" customWidth="1"/>
    <col min="267" max="267" width="16.7109375" style="94" customWidth="1"/>
    <col min="268" max="511" width="9.140625" style="94"/>
    <col min="512" max="512" width="18.7109375" style="94" customWidth="1"/>
    <col min="513" max="514" width="16.7109375" style="94" customWidth="1"/>
    <col min="515" max="515" width="18.7109375" style="94" customWidth="1"/>
    <col min="516" max="516" width="17.7109375" style="94" customWidth="1"/>
    <col min="517" max="517" width="18.7109375" style="94" customWidth="1"/>
    <col min="518" max="518" width="17.7109375" style="94" customWidth="1"/>
    <col min="519" max="519" width="24.28515625" style="94" customWidth="1"/>
    <col min="520" max="521" width="17.7109375" style="94" customWidth="1"/>
    <col min="522" max="522" width="24.28515625" style="94" customWidth="1"/>
    <col min="523" max="523" width="16.7109375" style="94" customWidth="1"/>
    <col min="524" max="767" width="9.140625" style="94"/>
    <col min="768" max="768" width="18.7109375" style="94" customWidth="1"/>
    <col min="769" max="770" width="16.7109375" style="94" customWidth="1"/>
    <col min="771" max="771" width="18.7109375" style="94" customWidth="1"/>
    <col min="772" max="772" width="17.7109375" style="94" customWidth="1"/>
    <col min="773" max="773" width="18.7109375" style="94" customWidth="1"/>
    <col min="774" max="774" width="17.7109375" style="94" customWidth="1"/>
    <col min="775" max="775" width="24.28515625" style="94" customWidth="1"/>
    <col min="776" max="777" width="17.7109375" style="94" customWidth="1"/>
    <col min="778" max="778" width="24.28515625" style="94" customWidth="1"/>
    <col min="779" max="779" width="16.7109375" style="94" customWidth="1"/>
    <col min="780" max="1023" width="9.140625" style="94"/>
    <col min="1024" max="1024" width="18.7109375" style="94" customWidth="1"/>
    <col min="1025" max="1026" width="16.7109375" style="94" customWidth="1"/>
    <col min="1027" max="1027" width="18.7109375" style="94" customWidth="1"/>
    <col min="1028" max="1028" width="17.7109375" style="94" customWidth="1"/>
    <col min="1029" max="1029" width="18.7109375" style="94" customWidth="1"/>
    <col min="1030" max="1030" width="17.7109375" style="94" customWidth="1"/>
    <col min="1031" max="1031" width="24.28515625" style="94" customWidth="1"/>
    <col min="1032" max="1033" width="17.7109375" style="94" customWidth="1"/>
    <col min="1034" max="1034" width="24.28515625" style="94" customWidth="1"/>
    <col min="1035" max="1035" width="16.7109375" style="94" customWidth="1"/>
    <col min="1036" max="1279" width="9.140625" style="94"/>
    <col min="1280" max="1280" width="18.7109375" style="94" customWidth="1"/>
    <col min="1281" max="1282" width="16.7109375" style="94" customWidth="1"/>
    <col min="1283" max="1283" width="18.7109375" style="94" customWidth="1"/>
    <col min="1284" max="1284" width="17.7109375" style="94" customWidth="1"/>
    <col min="1285" max="1285" width="18.7109375" style="94" customWidth="1"/>
    <col min="1286" max="1286" width="17.7109375" style="94" customWidth="1"/>
    <col min="1287" max="1287" width="24.28515625" style="94" customWidth="1"/>
    <col min="1288" max="1289" width="17.7109375" style="94" customWidth="1"/>
    <col min="1290" max="1290" width="24.28515625" style="94" customWidth="1"/>
    <col min="1291" max="1291" width="16.7109375" style="94" customWidth="1"/>
    <col min="1292" max="1535" width="9.140625" style="94"/>
    <col min="1536" max="1536" width="18.7109375" style="94" customWidth="1"/>
    <col min="1537" max="1538" width="16.7109375" style="94" customWidth="1"/>
    <col min="1539" max="1539" width="18.7109375" style="94" customWidth="1"/>
    <col min="1540" max="1540" width="17.7109375" style="94" customWidth="1"/>
    <col min="1541" max="1541" width="18.7109375" style="94" customWidth="1"/>
    <col min="1542" max="1542" width="17.7109375" style="94" customWidth="1"/>
    <col min="1543" max="1543" width="24.28515625" style="94" customWidth="1"/>
    <col min="1544" max="1545" width="17.7109375" style="94" customWidth="1"/>
    <col min="1546" max="1546" width="24.28515625" style="94" customWidth="1"/>
    <col min="1547" max="1547" width="16.7109375" style="94" customWidth="1"/>
    <col min="1548" max="1791" width="9.140625" style="94"/>
    <col min="1792" max="1792" width="18.7109375" style="94" customWidth="1"/>
    <col min="1793" max="1794" width="16.7109375" style="94" customWidth="1"/>
    <col min="1795" max="1795" width="18.7109375" style="94" customWidth="1"/>
    <col min="1796" max="1796" width="17.7109375" style="94" customWidth="1"/>
    <col min="1797" max="1797" width="18.7109375" style="94" customWidth="1"/>
    <col min="1798" max="1798" width="17.7109375" style="94" customWidth="1"/>
    <col min="1799" max="1799" width="24.28515625" style="94" customWidth="1"/>
    <col min="1800" max="1801" width="17.7109375" style="94" customWidth="1"/>
    <col min="1802" max="1802" width="24.28515625" style="94" customWidth="1"/>
    <col min="1803" max="1803" width="16.7109375" style="94" customWidth="1"/>
    <col min="1804" max="2047" width="9.140625" style="94"/>
    <col min="2048" max="2048" width="18.7109375" style="94" customWidth="1"/>
    <col min="2049" max="2050" width="16.7109375" style="94" customWidth="1"/>
    <col min="2051" max="2051" width="18.7109375" style="94" customWidth="1"/>
    <col min="2052" max="2052" width="17.7109375" style="94" customWidth="1"/>
    <col min="2053" max="2053" width="18.7109375" style="94" customWidth="1"/>
    <col min="2054" max="2054" width="17.7109375" style="94" customWidth="1"/>
    <col min="2055" max="2055" width="24.28515625" style="94" customWidth="1"/>
    <col min="2056" max="2057" width="17.7109375" style="94" customWidth="1"/>
    <col min="2058" max="2058" width="24.28515625" style="94" customWidth="1"/>
    <col min="2059" max="2059" width="16.7109375" style="94" customWidth="1"/>
    <col min="2060" max="2303" width="9.140625" style="94"/>
    <col min="2304" max="2304" width="18.7109375" style="94" customWidth="1"/>
    <col min="2305" max="2306" width="16.7109375" style="94" customWidth="1"/>
    <col min="2307" max="2307" width="18.7109375" style="94" customWidth="1"/>
    <col min="2308" max="2308" width="17.7109375" style="94" customWidth="1"/>
    <col min="2309" max="2309" width="18.7109375" style="94" customWidth="1"/>
    <col min="2310" max="2310" width="17.7109375" style="94" customWidth="1"/>
    <col min="2311" max="2311" width="24.28515625" style="94" customWidth="1"/>
    <col min="2312" max="2313" width="17.7109375" style="94" customWidth="1"/>
    <col min="2314" max="2314" width="24.28515625" style="94" customWidth="1"/>
    <col min="2315" max="2315" width="16.7109375" style="94" customWidth="1"/>
    <col min="2316" max="2559" width="9.140625" style="94"/>
    <col min="2560" max="2560" width="18.7109375" style="94" customWidth="1"/>
    <col min="2561" max="2562" width="16.7109375" style="94" customWidth="1"/>
    <col min="2563" max="2563" width="18.7109375" style="94" customWidth="1"/>
    <col min="2564" max="2564" width="17.7109375" style="94" customWidth="1"/>
    <col min="2565" max="2565" width="18.7109375" style="94" customWidth="1"/>
    <col min="2566" max="2566" width="17.7109375" style="94" customWidth="1"/>
    <col min="2567" max="2567" width="24.28515625" style="94" customWidth="1"/>
    <col min="2568" max="2569" width="17.7109375" style="94" customWidth="1"/>
    <col min="2570" max="2570" width="24.28515625" style="94" customWidth="1"/>
    <col min="2571" max="2571" width="16.7109375" style="94" customWidth="1"/>
    <col min="2572" max="2815" width="9.140625" style="94"/>
    <col min="2816" max="2816" width="18.7109375" style="94" customWidth="1"/>
    <col min="2817" max="2818" width="16.7109375" style="94" customWidth="1"/>
    <col min="2819" max="2819" width="18.7109375" style="94" customWidth="1"/>
    <col min="2820" max="2820" width="17.7109375" style="94" customWidth="1"/>
    <col min="2821" max="2821" width="18.7109375" style="94" customWidth="1"/>
    <col min="2822" max="2822" width="17.7109375" style="94" customWidth="1"/>
    <col min="2823" max="2823" width="24.28515625" style="94" customWidth="1"/>
    <col min="2824" max="2825" width="17.7109375" style="94" customWidth="1"/>
    <col min="2826" max="2826" width="24.28515625" style="94" customWidth="1"/>
    <col min="2827" max="2827" width="16.7109375" style="94" customWidth="1"/>
    <col min="2828" max="3071" width="9.140625" style="94"/>
    <col min="3072" max="3072" width="18.7109375" style="94" customWidth="1"/>
    <col min="3073" max="3074" width="16.7109375" style="94" customWidth="1"/>
    <col min="3075" max="3075" width="18.7109375" style="94" customWidth="1"/>
    <col min="3076" max="3076" width="17.7109375" style="94" customWidth="1"/>
    <col min="3077" max="3077" width="18.7109375" style="94" customWidth="1"/>
    <col min="3078" max="3078" width="17.7109375" style="94" customWidth="1"/>
    <col min="3079" max="3079" width="24.28515625" style="94" customWidth="1"/>
    <col min="3080" max="3081" width="17.7109375" style="94" customWidth="1"/>
    <col min="3082" max="3082" width="24.28515625" style="94" customWidth="1"/>
    <col min="3083" max="3083" width="16.7109375" style="94" customWidth="1"/>
    <col min="3084" max="3327" width="9.140625" style="94"/>
    <col min="3328" max="3328" width="18.7109375" style="94" customWidth="1"/>
    <col min="3329" max="3330" width="16.7109375" style="94" customWidth="1"/>
    <col min="3331" max="3331" width="18.7109375" style="94" customWidth="1"/>
    <col min="3332" max="3332" width="17.7109375" style="94" customWidth="1"/>
    <col min="3333" max="3333" width="18.7109375" style="94" customWidth="1"/>
    <col min="3334" max="3334" width="17.7109375" style="94" customWidth="1"/>
    <col min="3335" max="3335" width="24.28515625" style="94" customWidth="1"/>
    <col min="3336" max="3337" width="17.7109375" style="94" customWidth="1"/>
    <col min="3338" max="3338" width="24.28515625" style="94" customWidth="1"/>
    <col min="3339" max="3339" width="16.7109375" style="94" customWidth="1"/>
    <col min="3340" max="3583" width="9.140625" style="94"/>
    <col min="3584" max="3584" width="18.7109375" style="94" customWidth="1"/>
    <col min="3585" max="3586" width="16.7109375" style="94" customWidth="1"/>
    <col min="3587" max="3587" width="18.7109375" style="94" customWidth="1"/>
    <col min="3588" max="3588" width="17.7109375" style="94" customWidth="1"/>
    <col min="3589" max="3589" width="18.7109375" style="94" customWidth="1"/>
    <col min="3590" max="3590" width="17.7109375" style="94" customWidth="1"/>
    <col min="3591" max="3591" width="24.28515625" style="94" customWidth="1"/>
    <col min="3592" max="3593" width="17.7109375" style="94" customWidth="1"/>
    <col min="3594" max="3594" width="24.28515625" style="94" customWidth="1"/>
    <col min="3595" max="3595" width="16.7109375" style="94" customWidth="1"/>
    <col min="3596" max="3839" width="9.140625" style="94"/>
    <col min="3840" max="3840" width="18.7109375" style="94" customWidth="1"/>
    <col min="3841" max="3842" width="16.7109375" style="94" customWidth="1"/>
    <col min="3843" max="3843" width="18.7109375" style="94" customWidth="1"/>
    <col min="3844" max="3844" width="17.7109375" style="94" customWidth="1"/>
    <col min="3845" max="3845" width="18.7109375" style="94" customWidth="1"/>
    <col min="3846" max="3846" width="17.7109375" style="94" customWidth="1"/>
    <col min="3847" max="3847" width="24.28515625" style="94" customWidth="1"/>
    <col min="3848" max="3849" width="17.7109375" style="94" customWidth="1"/>
    <col min="3850" max="3850" width="24.28515625" style="94" customWidth="1"/>
    <col min="3851" max="3851" width="16.7109375" style="94" customWidth="1"/>
    <col min="3852" max="4095" width="9.140625" style="94"/>
    <col min="4096" max="4096" width="18.7109375" style="94" customWidth="1"/>
    <col min="4097" max="4098" width="16.7109375" style="94" customWidth="1"/>
    <col min="4099" max="4099" width="18.7109375" style="94" customWidth="1"/>
    <col min="4100" max="4100" width="17.7109375" style="94" customWidth="1"/>
    <col min="4101" max="4101" width="18.7109375" style="94" customWidth="1"/>
    <col min="4102" max="4102" width="17.7109375" style="94" customWidth="1"/>
    <col min="4103" max="4103" width="24.28515625" style="94" customWidth="1"/>
    <col min="4104" max="4105" width="17.7109375" style="94" customWidth="1"/>
    <col min="4106" max="4106" width="24.28515625" style="94" customWidth="1"/>
    <col min="4107" max="4107" width="16.7109375" style="94" customWidth="1"/>
    <col min="4108" max="4351" width="9.140625" style="94"/>
    <col min="4352" max="4352" width="18.7109375" style="94" customWidth="1"/>
    <col min="4353" max="4354" width="16.7109375" style="94" customWidth="1"/>
    <col min="4355" max="4355" width="18.7109375" style="94" customWidth="1"/>
    <col min="4356" max="4356" width="17.7109375" style="94" customWidth="1"/>
    <col min="4357" max="4357" width="18.7109375" style="94" customWidth="1"/>
    <col min="4358" max="4358" width="17.7109375" style="94" customWidth="1"/>
    <col min="4359" max="4359" width="24.28515625" style="94" customWidth="1"/>
    <col min="4360" max="4361" width="17.7109375" style="94" customWidth="1"/>
    <col min="4362" max="4362" width="24.28515625" style="94" customWidth="1"/>
    <col min="4363" max="4363" width="16.7109375" style="94" customWidth="1"/>
    <col min="4364" max="4607" width="9.140625" style="94"/>
    <col min="4608" max="4608" width="18.7109375" style="94" customWidth="1"/>
    <col min="4609" max="4610" width="16.7109375" style="94" customWidth="1"/>
    <col min="4611" max="4611" width="18.7109375" style="94" customWidth="1"/>
    <col min="4612" max="4612" width="17.7109375" style="94" customWidth="1"/>
    <col min="4613" max="4613" width="18.7109375" style="94" customWidth="1"/>
    <col min="4614" max="4614" width="17.7109375" style="94" customWidth="1"/>
    <col min="4615" max="4615" width="24.28515625" style="94" customWidth="1"/>
    <col min="4616" max="4617" width="17.7109375" style="94" customWidth="1"/>
    <col min="4618" max="4618" width="24.28515625" style="94" customWidth="1"/>
    <col min="4619" max="4619" width="16.7109375" style="94" customWidth="1"/>
    <col min="4620" max="4863" width="9.140625" style="94"/>
    <col min="4864" max="4864" width="18.7109375" style="94" customWidth="1"/>
    <col min="4865" max="4866" width="16.7109375" style="94" customWidth="1"/>
    <col min="4867" max="4867" width="18.7109375" style="94" customWidth="1"/>
    <col min="4868" max="4868" width="17.7109375" style="94" customWidth="1"/>
    <col min="4869" max="4869" width="18.7109375" style="94" customWidth="1"/>
    <col min="4870" max="4870" width="17.7109375" style="94" customWidth="1"/>
    <col min="4871" max="4871" width="24.28515625" style="94" customWidth="1"/>
    <col min="4872" max="4873" width="17.7109375" style="94" customWidth="1"/>
    <col min="4874" max="4874" width="24.28515625" style="94" customWidth="1"/>
    <col min="4875" max="4875" width="16.7109375" style="94" customWidth="1"/>
    <col min="4876" max="5119" width="9.140625" style="94"/>
    <col min="5120" max="5120" width="18.7109375" style="94" customWidth="1"/>
    <col min="5121" max="5122" width="16.7109375" style="94" customWidth="1"/>
    <col min="5123" max="5123" width="18.7109375" style="94" customWidth="1"/>
    <col min="5124" max="5124" width="17.7109375" style="94" customWidth="1"/>
    <col min="5125" max="5125" width="18.7109375" style="94" customWidth="1"/>
    <col min="5126" max="5126" width="17.7109375" style="94" customWidth="1"/>
    <col min="5127" max="5127" width="24.28515625" style="94" customWidth="1"/>
    <col min="5128" max="5129" width="17.7109375" style="94" customWidth="1"/>
    <col min="5130" max="5130" width="24.28515625" style="94" customWidth="1"/>
    <col min="5131" max="5131" width="16.7109375" style="94" customWidth="1"/>
    <col min="5132" max="5375" width="9.140625" style="94"/>
    <col min="5376" max="5376" width="18.7109375" style="94" customWidth="1"/>
    <col min="5377" max="5378" width="16.7109375" style="94" customWidth="1"/>
    <col min="5379" max="5379" width="18.7109375" style="94" customWidth="1"/>
    <col min="5380" max="5380" width="17.7109375" style="94" customWidth="1"/>
    <col min="5381" max="5381" width="18.7109375" style="94" customWidth="1"/>
    <col min="5382" max="5382" width="17.7109375" style="94" customWidth="1"/>
    <col min="5383" max="5383" width="24.28515625" style="94" customWidth="1"/>
    <col min="5384" max="5385" width="17.7109375" style="94" customWidth="1"/>
    <col min="5386" max="5386" width="24.28515625" style="94" customWidth="1"/>
    <col min="5387" max="5387" width="16.7109375" style="94" customWidth="1"/>
    <col min="5388" max="5631" width="9.140625" style="94"/>
    <col min="5632" max="5632" width="18.7109375" style="94" customWidth="1"/>
    <col min="5633" max="5634" width="16.7109375" style="94" customWidth="1"/>
    <col min="5635" max="5635" width="18.7109375" style="94" customWidth="1"/>
    <col min="5636" max="5636" width="17.7109375" style="94" customWidth="1"/>
    <col min="5637" max="5637" width="18.7109375" style="94" customWidth="1"/>
    <col min="5638" max="5638" width="17.7109375" style="94" customWidth="1"/>
    <col min="5639" max="5639" width="24.28515625" style="94" customWidth="1"/>
    <col min="5640" max="5641" width="17.7109375" style="94" customWidth="1"/>
    <col min="5642" max="5642" width="24.28515625" style="94" customWidth="1"/>
    <col min="5643" max="5643" width="16.7109375" style="94" customWidth="1"/>
    <col min="5644" max="5887" width="9.140625" style="94"/>
    <col min="5888" max="5888" width="18.7109375" style="94" customWidth="1"/>
    <col min="5889" max="5890" width="16.7109375" style="94" customWidth="1"/>
    <col min="5891" max="5891" width="18.7109375" style="94" customWidth="1"/>
    <col min="5892" max="5892" width="17.7109375" style="94" customWidth="1"/>
    <col min="5893" max="5893" width="18.7109375" style="94" customWidth="1"/>
    <col min="5894" max="5894" width="17.7109375" style="94" customWidth="1"/>
    <col min="5895" max="5895" width="24.28515625" style="94" customWidth="1"/>
    <col min="5896" max="5897" width="17.7109375" style="94" customWidth="1"/>
    <col min="5898" max="5898" width="24.28515625" style="94" customWidth="1"/>
    <col min="5899" max="5899" width="16.7109375" style="94" customWidth="1"/>
    <col min="5900" max="6143" width="9.140625" style="94"/>
    <col min="6144" max="6144" width="18.7109375" style="94" customWidth="1"/>
    <col min="6145" max="6146" width="16.7109375" style="94" customWidth="1"/>
    <col min="6147" max="6147" width="18.7109375" style="94" customWidth="1"/>
    <col min="6148" max="6148" width="17.7109375" style="94" customWidth="1"/>
    <col min="6149" max="6149" width="18.7109375" style="94" customWidth="1"/>
    <col min="6150" max="6150" width="17.7109375" style="94" customWidth="1"/>
    <col min="6151" max="6151" width="24.28515625" style="94" customWidth="1"/>
    <col min="6152" max="6153" width="17.7109375" style="94" customWidth="1"/>
    <col min="6154" max="6154" width="24.28515625" style="94" customWidth="1"/>
    <col min="6155" max="6155" width="16.7109375" style="94" customWidth="1"/>
    <col min="6156" max="6399" width="9.140625" style="94"/>
    <col min="6400" max="6400" width="18.7109375" style="94" customWidth="1"/>
    <col min="6401" max="6402" width="16.7109375" style="94" customWidth="1"/>
    <col min="6403" max="6403" width="18.7109375" style="94" customWidth="1"/>
    <col min="6404" max="6404" width="17.7109375" style="94" customWidth="1"/>
    <col min="6405" max="6405" width="18.7109375" style="94" customWidth="1"/>
    <col min="6406" max="6406" width="17.7109375" style="94" customWidth="1"/>
    <col min="6407" max="6407" width="24.28515625" style="94" customWidth="1"/>
    <col min="6408" max="6409" width="17.7109375" style="94" customWidth="1"/>
    <col min="6410" max="6410" width="24.28515625" style="94" customWidth="1"/>
    <col min="6411" max="6411" width="16.7109375" style="94" customWidth="1"/>
    <col min="6412" max="6655" width="9.140625" style="94"/>
    <col min="6656" max="6656" width="18.7109375" style="94" customWidth="1"/>
    <col min="6657" max="6658" width="16.7109375" style="94" customWidth="1"/>
    <col min="6659" max="6659" width="18.7109375" style="94" customWidth="1"/>
    <col min="6660" max="6660" width="17.7109375" style="94" customWidth="1"/>
    <col min="6661" max="6661" width="18.7109375" style="94" customWidth="1"/>
    <col min="6662" max="6662" width="17.7109375" style="94" customWidth="1"/>
    <col min="6663" max="6663" width="24.28515625" style="94" customWidth="1"/>
    <col min="6664" max="6665" width="17.7109375" style="94" customWidth="1"/>
    <col min="6666" max="6666" width="24.28515625" style="94" customWidth="1"/>
    <col min="6667" max="6667" width="16.7109375" style="94" customWidth="1"/>
    <col min="6668" max="6911" width="9.140625" style="94"/>
    <col min="6912" max="6912" width="18.7109375" style="94" customWidth="1"/>
    <col min="6913" max="6914" width="16.7109375" style="94" customWidth="1"/>
    <col min="6915" max="6915" width="18.7109375" style="94" customWidth="1"/>
    <col min="6916" max="6916" width="17.7109375" style="94" customWidth="1"/>
    <col min="6917" max="6917" width="18.7109375" style="94" customWidth="1"/>
    <col min="6918" max="6918" width="17.7109375" style="94" customWidth="1"/>
    <col min="6919" max="6919" width="24.28515625" style="94" customWidth="1"/>
    <col min="6920" max="6921" width="17.7109375" style="94" customWidth="1"/>
    <col min="6922" max="6922" width="24.28515625" style="94" customWidth="1"/>
    <col min="6923" max="6923" width="16.7109375" style="94" customWidth="1"/>
    <col min="6924" max="7167" width="9.140625" style="94"/>
    <col min="7168" max="7168" width="18.7109375" style="94" customWidth="1"/>
    <col min="7169" max="7170" width="16.7109375" style="94" customWidth="1"/>
    <col min="7171" max="7171" width="18.7109375" style="94" customWidth="1"/>
    <col min="7172" max="7172" width="17.7109375" style="94" customWidth="1"/>
    <col min="7173" max="7173" width="18.7109375" style="94" customWidth="1"/>
    <col min="7174" max="7174" width="17.7109375" style="94" customWidth="1"/>
    <col min="7175" max="7175" width="24.28515625" style="94" customWidth="1"/>
    <col min="7176" max="7177" width="17.7109375" style="94" customWidth="1"/>
    <col min="7178" max="7178" width="24.28515625" style="94" customWidth="1"/>
    <col min="7179" max="7179" width="16.7109375" style="94" customWidth="1"/>
    <col min="7180" max="7423" width="9.140625" style="94"/>
    <col min="7424" max="7424" width="18.7109375" style="94" customWidth="1"/>
    <col min="7425" max="7426" width="16.7109375" style="94" customWidth="1"/>
    <col min="7427" max="7427" width="18.7109375" style="94" customWidth="1"/>
    <col min="7428" max="7428" width="17.7109375" style="94" customWidth="1"/>
    <col min="7429" max="7429" width="18.7109375" style="94" customWidth="1"/>
    <col min="7430" max="7430" width="17.7109375" style="94" customWidth="1"/>
    <col min="7431" max="7431" width="24.28515625" style="94" customWidth="1"/>
    <col min="7432" max="7433" width="17.7109375" style="94" customWidth="1"/>
    <col min="7434" max="7434" width="24.28515625" style="94" customWidth="1"/>
    <col min="7435" max="7435" width="16.7109375" style="94" customWidth="1"/>
    <col min="7436" max="7679" width="9.140625" style="94"/>
    <col min="7680" max="7680" width="18.7109375" style="94" customWidth="1"/>
    <col min="7681" max="7682" width="16.7109375" style="94" customWidth="1"/>
    <col min="7683" max="7683" width="18.7109375" style="94" customWidth="1"/>
    <col min="7684" max="7684" width="17.7109375" style="94" customWidth="1"/>
    <col min="7685" max="7685" width="18.7109375" style="94" customWidth="1"/>
    <col min="7686" max="7686" width="17.7109375" style="94" customWidth="1"/>
    <col min="7687" max="7687" width="24.28515625" style="94" customWidth="1"/>
    <col min="7688" max="7689" width="17.7109375" style="94" customWidth="1"/>
    <col min="7690" max="7690" width="24.28515625" style="94" customWidth="1"/>
    <col min="7691" max="7691" width="16.7109375" style="94" customWidth="1"/>
    <col min="7692" max="7935" width="9.140625" style="94"/>
    <col min="7936" max="7936" width="18.7109375" style="94" customWidth="1"/>
    <col min="7937" max="7938" width="16.7109375" style="94" customWidth="1"/>
    <col min="7939" max="7939" width="18.7109375" style="94" customWidth="1"/>
    <col min="7940" max="7940" width="17.7109375" style="94" customWidth="1"/>
    <col min="7941" max="7941" width="18.7109375" style="94" customWidth="1"/>
    <col min="7942" max="7942" width="17.7109375" style="94" customWidth="1"/>
    <col min="7943" max="7943" width="24.28515625" style="94" customWidth="1"/>
    <col min="7944" max="7945" width="17.7109375" style="94" customWidth="1"/>
    <col min="7946" max="7946" width="24.28515625" style="94" customWidth="1"/>
    <col min="7947" max="7947" width="16.7109375" style="94" customWidth="1"/>
    <col min="7948" max="8191" width="9.140625" style="94"/>
    <col min="8192" max="8192" width="18.7109375" style="94" customWidth="1"/>
    <col min="8193" max="8194" width="16.7109375" style="94" customWidth="1"/>
    <col min="8195" max="8195" width="18.7109375" style="94" customWidth="1"/>
    <col min="8196" max="8196" width="17.7109375" style="94" customWidth="1"/>
    <col min="8197" max="8197" width="18.7109375" style="94" customWidth="1"/>
    <col min="8198" max="8198" width="17.7109375" style="94" customWidth="1"/>
    <col min="8199" max="8199" width="24.28515625" style="94" customWidth="1"/>
    <col min="8200" max="8201" width="17.7109375" style="94" customWidth="1"/>
    <col min="8202" max="8202" width="24.28515625" style="94" customWidth="1"/>
    <col min="8203" max="8203" width="16.7109375" style="94" customWidth="1"/>
    <col min="8204" max="8447" width="9.140625" style="94"/>
    <col min="8448" max="8448" width="18.7109375" style="94" customWidth="1"/>
    <col min="8449" max="8450" width="16.7109375" style="94" customWidth="1"/>
    <col min="8451" max="8451" width="18.7109375" style="94" customWidth="1"/>
    <col min="8452" max="8452" width="17.7109375" style="94" customWidth="1"/>
    <col min="8453" max="8453" width="18.7109375" style="94" customWidth="1"/>
    <col min="8454" max="8454" width="17.7109375" style="94" customWidth="1"/>
    <col min="8455" max="8455" width="24.28515625" style="94" customWidth="1"/>
    <col min="8456" max="8457" width="17.7109375" style="94" customWidth="1"/>
    <col min="8458" max="8458" width="24.28515625" style="94" customWidth="1"/>
    <col min="8459" max="8459" width="16.7109375" style="94" customWidth="1"/>
    <col min="8460" max="8703" width="9.140625" style="94"/>
    <col min="8704" max="8704" width="18.7109375" style="94" customWidth="1"/>
    <col min="8705" max="8706" width="16.7109375" style="94" customWidth="1"/>
    <col min="8707" max="8707" width="18.7109375" style="94" customWidth="1"/>
    <col min="8708" max="8708" width="17.7109375" style="94" customWidth="1"/>
    <col min="8709" max="8709" width="18.7109375" style="94" customWidth="1"/>
    <col min="8710" max="8710" width="17.7109375" style="94" customWidth="1"/>
    <col min="8711" max="8711" width="24.28515625" style="94" customWidth="1"/>
    <col min="8712" max="8713" width="17.7109375" style="94" customWidth="1"/>
    <col min="8714" max="8714" width="24.28515625" style="94" customWidth="1"/>
    <col min="8715" max="8715" width="16.7109375" style="94" customWidth="1"/>
    <col min="8716" max="8959" width="9.140625" style="94"/>
    <col min="8960" max="8960" width="18.7109375" style="94" customWidth="1"/>
    <col min="8961" max="8962" width="16.7109375" style="94" customWidth="1"/>
    <col min="8963" max="8963" width="18.7109375" style="94" customWidth="1"/>
    <col min="8964" max="8964" width="17.7109375" style="94" customWidth="1"/>
    <col min="8965" max="8965" width="18.7109375" style="94" customWidth="1"/>
    <col min="8966" max="8966" width="17.7109375" style="94" customWidth="1"/>
    <col min="8967" max="8967" width="24.28515625" style="94" customWidth="1"/>
    <col min="8968" max="8969" width="17.7109375" style="94" customWidth="1"/>
    <col min="8970" max="8970" width="24.28515625" style="94" customWidth="1"/>
    <col min="8971" max="8971" width="16.7109375" style="94" customWidth="1"/>
    <col min="8972" max="9215" width="9.140625" style="94"/>
    <col min="9216" max="9216" width="18.7109375" style="94" customWidth="1"/>
    <col min="9217" max="9218" width="16.7109375" style="94" customWidth="1"/>
    <col min="9219" max="9219" width="18.7109375" style="94" customWidth="1"/>
    <col min="9220" max="9220" width="17.7109375" style="94" customWidth="1"/>
    <col min="9221" max="9221" width="18.7109375" style="94" customWidth="1"/>
    <col min="9222" max="9222" width="17.7109375" style="94" customWidth="1"/>
    <col min="9223" max="9223" width="24.28515625" style="94" customWidth="1"/>
    <col min="9224" max="9225" width="17.7109375" style="94" customWidth="1"/>
    <col min="9226" max="9226" width="24.28515625" style="94" customWidth="1"/>
    <col min="9227" max="9227" width="16.7109375" style="94" customWidth="1"/>
    <col min="9228" max="9471" width="9.140625" style="94"/>
    <col min="9472" max="9472" width="18.7109375" style="94" customWidth="1"/>
    <col min="9473" max="9474" width="16.7109375" style="94" customWidth="1"/>
    <col min="9475" max="9475" width="18.7109375" style="94" customWidth="1"/>
    <col min="9476" max="9476" width="17.7109375" style="94" customWidth="1"/>
    <col min="9477" max="9477" width="18.7109375" style="94" customWidth="1"/>
    <col min="9478" max="9478" width="17.7109375" style="94" customWidth="1"/>
    <col min="9479" max="9479" width="24.28515625" style="94" customWidth="1"/>
    <col min="9480" max="9481" width="17.7109375" style="94" customWidth="1"/>
    <col min="9482" max="9482" width="24.28515625" style="94" customWidth="1"/>
    <col min="9483" max="9483" width="16.7109375" style="94" customWidth="1"/>
    <col min="9484" max="9727" width="9.140625" style="94"/>
    <col min="9728" max="9728" width="18.7109375" style="94" customWidth="1"/>
    <col min="9729" max="9730" width="16.7109375" style="94" customWidth="1"/>
    <col min="9731" max="9731" width="18.7109375" style="94" customWidth="1"/>
    <col min="9732" max="9732" width="17.7109375" style="94" customWidth="1"/>
    <col min="9733" max="9733" width="18.7109375" style="94" customWidth="1"/>
    <col min="9734" max="9734" width="17.7109375" style="94" customWidth="1"/>
    <col min="9735" max="9735" width="24.28515625" style="94" customWidth="1"/>
    <col min="9736" max="9737" width="17.7109375" style="94" customWidth="1"/>
    <col min="9738" max="9738" width="24.28515625" style="94" customWidth="1"/>
    <col min="9739" max="9739" width="16.7109375" style="94" customWidth="1"/>
    <col min="9740" max="9983" width="9.140625" style="94"/>
    <col min="9984" max="9984" width="18.7109375" style="94" customWidth="1"/>
    <col min="9985" max="9986" width="16.7109375" style="94" customWidth="1"/>
    <col min="9987" max="9987" width="18.7109375" style="94" customWidth="1"/>
    <col min="9988" max="9988" width="17.7109375" style="94" customWidth="1"/>
    <col min="9989" max="9989" width="18.7109375" style="94" customWidth="1"/>
    <col min="9990" max="9990" width="17.7109375" style="94" customWidth="1"/>
    <col min="9991" max="9991" width="24.28515625" style="94" customWidth="1"/>
    <col min="9992" max="9993" width="17.7109375" style="94" customWidth="1"/>
    <col min="9994" max="9994" width="24.28515625" style="94" customWidth="1"/>
    <col min="9995" max="9995" width="16.7109375" style="94" customWidth="1"/>
    <col min="9996" max="10239" width="9.140625" style="94"/>
    <col min="10240" max="10240" width="18.7109375" style="94" customWidth="1"/>
    <col min="10241" max="10242" width="16.7109375" style="94" customWidth="1"/>
    <col min="10243" max="10243" width="18.7109375" style="94" customWidth="1"/>
    <col min="10244" max="10244" width="17.7109375" style="94" customWidth="1"/>
    <col min="10245" max="10245" width="18.7109375" style="94" customWidth="1"/>
    <col min="10246" max="10246" width="17.7109375" style="94" customWidth="1"/>
    <col min="10247" max="10247" width="24.28515625" style="94" customWidth="1"/>
    <col min="10248" max="10249" width="17.7109375" style="94" customWidth="1"/>
    <col min="10250" max="10250" width="24.28515625" style="94" customWidth="1"/>
    <col min="10251" max="10251" width="16.7109375" style="94" customWidth="1"/>
    <col min="10252" max="10495" width="9.140625" style="94"/>
    <col min="10496" max="10496" width="18.7109375" style="94" customWidth="1"/>
    <col min="10497" max="10498" width="16.7109375" style="94" customWidth="1"/>
    <col min="10499" max="10499" width="18.7109375" style="94" customWidth="1"/>
    <col min="10500" max="10500" width="17.7109375" style="94" customWidth="1"/>
    <col min="10501" max="10501" width="18.7109375" style="94" customWidth="1"/>
    <col min="10502" max="10502" width="17.7109375" style="94" customWidth="1"/>
    <col min="10503" max="10503" width="24.28515625" style="94" customWidth="1"/>
    <col min="10504" max="10505" width="17.7109375" style="94" customWidth="1"/>
    <col min="10506" max="10506" width="24.28515625" style="94" customWidth="1"/>
    <col min="10507" max="10507" width="16.7109375" style="94" customWidth="1"/>
    <col min="10508" max="10751" width="9.140625" style="94"/>
    <col min="10752" max="10752" width="18.7109375" style="94" customWidth="1"/>
    <col min="10753" max="10754" width="16.7109375" style="94" customWidth="1"/>
    <col min="10755" max="10755" width="18.7109375" style="94" customWidth="1"/>
    <col min="10756" max="10756" width="17.7109375" style="94" customWidth="1"/>
    <col min="10757" max="10757" width="18.7109375" style="94" customWidth="1"/>
    <col min="10758" max="10758" width="17.7109375" style="94" customWidth="1"/>
    <col min="10759" max="10759" width="24.28515625" style="94" customWidth="1"/>
    <col min="10760" max="10761" width="17.7109375" style="94" customWidth="1"/>
    <col min="10762" max="10762" width="24.28515625" style="94" customWidth="1"/>
    <col min="10763" max="10763" width="16.7109375" style="94" customWidth="1"/>
    <col min="10764" max="11007" width="9.140625" style="94"/>
    <col min="11008" max="11008" width="18.7109375" style="94" customWidth="1"/>
    <col min="11009" max="11010" width="16.7109375" style="94" customWidth="1"/>
    <col min="11011" max="11011" width="18.7109375" style="94" customWidth="1"/>
    <col min="11012" max="11012" width="17.7109375" style="94" customWidth="1"/>
    <col min="11013" max="11013" width="18.7109375" style="94" customWidth="1"/>
    <col min="11014" max="11014" width="17.7109375" style="94" customWidth="1"/>
    <col min="11015" max="11015" width="24.28515625" style="94" customWidth="1"/>
    <col min="11016" max="11017" width="17.7109375" style="94" customWidth="1"/>
    <col min="11018" max="11018" width="24.28515625" style="94" customWidth="1"/>
    <col min="11019" max="11019" width="16.7109375" style="94" customWidth="1"/>
    <col min="11020" max="11263" width="9.140625" style="94"/>
    <col min="11264" max="11264" width="18.7109375" style="94" customWidth="1"/>
    <col min="11265" max="11266" width="16.7109375" style="94" customWidth="1"/>
    <col min="11267" max="11267" width="18.7109375" style="94" customWidth="1"/>
    <col min="11268" max="11268" width="17.7109375" style="94" customWidth="1"/>
    <col min="11269" max="11269" width="18.7109375" style="94" customWidth="1"/>
    <col min="11270" max="11270" width="17.7109375" style="94" customWidth="1"/>
    <col min="11271" max="11271" width="24.28515625" style="94" customWidth="1"/>
    <col min="11272" max="11273" width="17.7109375" style="94" customWidth="1"/>
    <col min="11274" max="11274" width="24.28515625" style="94" customWidth="1"/>
    <col min="11275" max="11275" width="16.7109375" style="94" customWidth="1"/>
    <col min="11276" max="11519" width="9.140625" style="94"/>
    <col min="11520" max="11520" width="18.7109375" style="94" customWidth="1"/>
    <col min="11521" max="11522" width="16.7109375" style="94" customWidth="1"/>
    <col min="11523" max="11523" width="18.7109375" style="94" customWidth="1"/>
    <col min="11524" max="11524" width="17.7109375" style="94" customWidth="1"/>
    <col min="11525" max="11525" width="18.7109375" style="94" customWidth="1"/>
    <col min="11526" max="11526" width="17.7109375" style="94" customWidth="1"/>
    <col min="11527" max="11527" width="24.28515625" style="94" customWidth="1"/>
    <col min="11528" max="11529" width="17.7109375" style="94" customWidth="1"/>
    <col min="11530" max="11530" width="24.28515625" style="94" customWidth="1"/>
    <col min="11531" max="11531" width="16.7109375" style="94" customWidth="1"/>
    <col min="11532" max="11775" width="9.140625" style="94"/>
    <col min="11776" max="11776" width="18.7109375" style="94" customWidth="1"/>
    <col min="11777" max="11778" width="16.7109375" style="94" customWidth="1"/>
    <col min="11779" max="11779" width="18.7109375" style="94" customWidth="1"/>
    <col min="11780" max="11780" width="17.7109375" style="94" customWidth="1"/>
    <col min="11781" max="11781" width="18.7109375" style="94" customWidth="1"/>
    <col min="11782" max="11782" width="17.7109375" style="94" customWidth="1"/>
    <col min="11783" max="11783" width="24.28515625" style="94" customWidth="1"/>
    <col min="11784" max="11785" width="17.7109375" style="94" customWidth="1"/>
    <col min="11786" max="11786" width="24.28515625" style="94" customWidth="1"/>
    <col min="11787" max="11787" width="16.7109375" style="94" customWidth="1"/>
    <col min="11788" max="12031" width="9.140625" style="94"/>
    <col min="12032" max="12032" width="18.7109375" style="94" customWidth="1"/>
    <col min="12033" max="12034" width="16.7109375" style="94" customWidth="1"/>
    <col min="12035" max="12035" width="18.7109375" style="94" customWidth="1"/>
    <col min="12036" max="12036" width="17.7109375" style="94" customWidth="1"/>
    <col min="12037" max="12037" width="18.7109375" style="94" customWidth="1"/>
    <col min="12038" max="12038" width="17.7109375" style="94" customWidth="1"/>
    <col min="12039" max="12039" width="24.28515625" style="94" customWidth="1"/>
    <col min="12040" max="12041" width="17.7109375" style="94" customWidth="1"/>
    <col min="12042" max="12042" width="24.28515625" style="94" customWidth="1"/>
    <col min="12043" max="12043" width="16.7109375" style="94" customWidth="1"/>
    <col min="12044" max="12287" width="9.140625" style="94"/>
    <col min="12288" max="12288" width="18.7109375" style="94" customWidth="1"/>
    <col min="12289" max="12290" width="16.7109375" style="94" customWidth="1"/>
    <col min="12291" max="12291" width="18.7109375" style="94" customWidth="1"/>
    <col min="12292" max="12292" width="17.7109375" style="94" customWidth="1"/>
    <col min="12293" max="12293" width="18.7109375" style="94" customWidth="1"/>
    <col min="12294" max="12294" width="17.7109375" style="94" customWidth="1"/>
    <col min="12295" max="12295" width="24.28515625" style="94" customWidth="1"/>
    <col min="12296" max="12297" width="17.7109375" style="94" customWidth="1"/>
    <col min="12298" max="12298" width="24.28515625" style="94" customWidth="1"/>
    <col min="12299" max="12299" width="16.7109375" style="94" customWidth="1"/>
    <col min="12300" max="12543" width="9.140625" style="94"/>
    <col min="12544" max="12544" width="18.7109375" style="94" customWidth="1"/>
    <col min="12545" max="12546" width="16.7109375" style="94" customWidth="1"/>
    <col min="12547" max="12547" width="18.7109375" style="94" customWidth="1"/>
    <col min="12548" max="12548" width="17.7109375" style="94" customWidth="1"/>
    <col min="12549" max="12549" width="18.7109375" style="94" customWidth="1"/>
    <col min="12550" max="12550" width="17.7109375" style="94" customWidth="1"/>
    <col min="12551" max="12551" width="24.28515625" style="94" customWidth="1"/>
    <col min="12552" max="12553" width="17.7109375" style="94" customWidth="1"/>
    <col min="12554" max="12554" width="24.28515625" style="94" customWidth="1"/>
    <col min="12555" max="12555" width="16.7109375" style="94" customWidth="1"/>
    <col min="12556" max="12799" width="9.140625" style="94"/>
    <col min="12800" max="12800" width="18.7109375" style="94" customWidth="1"/>
    <col min="12801" max="12802" width="16.7109375" style="94" customWidth="1"/>
    <col min="12803" max="12803" width="18.7109375" style="94" customWidth="1"/>
    <col min="12804" max="12804" width="17.7109375" style="94" customWidth="1"/>
    <col min="12805" max="12805" width="18.7109375" style="94" customWidth="1"/>
    <col min="12806" max="12806" width="17.7109375" style="94" customWidth="1"/>
    <col min="12807" max="12807" width="24.28515625" style="94" customWidth="1"/>
    <col min="12808" max="12809" width="17.7109375" style="94" customWidth="1"/>
    <col min="12810" max="12810" width="24.28515625" style="94" customWidth="1"/>
    <col min="12811" max="12811" width="16.7109375" style="94" customWidth="1"/>
    <col min="12812" max="13055" width="9.140625" style="94"/>
    <col min="13056" max="13056" width="18.7109375" style="94" customWidth="1"/>
    <col min="13057" max="13058" width="16.7109375" style="94" customWidth="1"/>
    <col min="13059" max="13059" width="18.7109375" style="94" customWidth="1"/>
    <col min="13060" max="13060" width="17.7109375" style="94" customWidth="1"/>
    <col min="13061" max="13061" width="18.7109375" style="94" customWidth="1"/>
    <col min="13062" max="13062" width="17.7109375" style="94" customWidth="1"/>
    <col min="13063" max="13063" width="24.28515625" style="94" customWidth="1"/>
    <col min="13064" max="13065" width="17.7109375" style="94" customWidth="1"/>
    <col min="13066" max="13066" width="24.28515625" style="94" customWidth="1"/>
    <col min="13067" max="13067" width="16.7109375" style="94" customWidth="1"/>
    <col min="13068" max="13311" width="9.140625" style="94"/>
    <col min="13312" max="13312" width="18.7109375" style="94" customWidth="1"/>
    <col min="13313" max="13314" width="16.7109375" style="94" customWidth="1"/>
    <col min="13315" max="13315" width="18.7109375" style="94" customWidth="1"/>
    <col min="13316" max="13316" width="17.7109375" style="94" customWidth="1"/>
    <col min="13317" max="13317" width="18.7109375" style="94" customWidth="1"/>
    <col min="13318" max="13318" width="17.7109375" style="94" customWidth="1"/>
    <col min="13319" max="13319" width="24.28515625" style="94" customWidth="1"/>
    <col min="13320" max="13321" width="17.7109375" style="94" customWidth="1"/>
    <col min="13322" max="13322" width="24.28515625" style="94" customWidth="1"/>
    <col min="13323" max="13323" width="16.7109375" style="94" customWidth="1"/>
    <col min="13324" max="13567" width="9.140625" style="94"/>
    <col min="13568" max="13568" width="18.7109375" style="94" customWidth="1"/>
    <col min="13569" max="13570" width="16.7109375" style="94" customWidth="1"/>
    <col min="13571" max="13571" width="18.7109375" style="94" customWidth="1"/>
    <col min="13572" max="13572" width="17.7109375" style="94" customWidth="1"/>
    <col min="13573" max="13573" width="18.7109375" style="94" customWidth="1"/>
    <col min="13574" max="13574" width="17.7109375" style="94" customWidth="1"/>
    <col min="13575" max="13575" width="24.28515625" style="94" customWidth="1"/>
    <col min="13576" max="13577" width="17.7109375" style="94" customWidth="1"/>
    <col min="13578" max="13578" width="24.28515625" style="94" customWidth="1"/>
    <col min="13579" max="13579" width="16.7109375" style="94" customWidth="1"/>
    <col min="13580" max="13823" width="9.140625" style="94"/>
    <col min="13824" max="13824" width="18.7109375" style="94" customWidth="1"/>
    <col min="13825" max="13826" width="16.7109375" style="94" customWidth="1"/>
    <col min="13827" max="13827" width="18.7109375" style="94" customWidth="1"/>
    <col min="13828" max="13828" width="17.7109375" style="94" customWidth="1"/>
    <col min="13829" max="13829" width="18.7109375" style="94" customWidth="1"/>
    <col min="13830" max="13830" width="17.7109375" style="94" customWidth="1"/>
    <col min="13831" max="13831" width="24.28515625" style="94" customWidth="1"/>
    <col min="13832" max="13833" width="17.7109375" style="94" customWidth="1"/>
    <col min="13834" max="13834" width="24.28515625" style="94" customWidth="1"/>
    <col min="13835" max="13835" width="16.7109375" style="94" customWidth="1"/>
    <col min="13836" max="14079" width="9.140625" style="94"/>
    <col min="14080" max="14080" width="18.7109375" style="94" customWidth="1"/>
    <col min="14081" max="14082" width="16.7109375" style="94" customWidth="1"/>
    <col min="14083" max="14083" width="18.7109375" style="94" customWidth="1"/>
    <col min="14084" max="14084" width="17.7109375" style="94" customWidth="1"/>
    <col min="14085" max="14085" width="18.7109375" style="94" customWidth="1"/>
    <col min="14086" max="14086" width="17.7109375" style="94" customWidth="1"/>
    <col min="14087" max="14087" width="24.28515625" style="94" customWidth="1"/>
    <col min="14088" max="14089" width="17.7109375" style="94" customWidth="1"/>
    <col min="14090" max="14090" width="24.28515625" style="94" customWidth="1"/>
    <col min="14091" max="14091" width="16.7109375" style="94" customWidth="1"/>
    <col min="14092" max="14335" width="9.140625" style="94"/>
    <col min="14336" max="14336" width="18.7109375" style="94" customWidth="1"/>
    <col min="14337" max="14338" width="16.7109375" style="94" customWidth="1"/>
    <col min="14339" max="14339" width="18.7109375" style="94" customWidth="1"/>
    <col min="14340" max="14340" width="17.7109375" style="94" customWidth="1"/>
    <col min="14341" max="14341" width="18.7109375" style="94" customWidth="1"/>
    <col min="14342" max="14342" width="17.7109375" style="94" customWidth="1"/>
    <col min="14343" max="14343" width="24.28515625" style="94" customWidth="1"/>
    <col min="14344" max="14345" width="17.7109375" style="94" customWidth="1"/>
    <col min="14346" max="14346" width="24.28515625" style="94" customWidth="1"/>
    <col min="14347" max="14347" width="16.7109375" style="94" customWidth="1"/>
    <col min="14348" max="14591" width="9.140625" style="94"/>
    <col min="14592" max="14592" width="18.7109375" style="94" customWidth="1"/>
    <col min="14593" max="14594" width="16.7109375" style="94" customWidth="1"/>
    <col min="14595" max="14595" width="18.7109375" style="94" customWidth="1"/>
    <col min="14596" max="14596" width="17.7109375" style="94" customWidth="1"/>
    <col min="14597" max="14597" width="18.7109375" style="94" customWidth="1"/>
    <col min="14598" max="14598" width="17.7109375" style="94" customWidth="1"/>
    <col min="14599" max="14599" width="24.28515625" style="94" customWidth="1"/>
    <col min="14600" max="14601" width="17.7109375" style="94" customWidth="1"/>
    <col min="14602" max="14602" width="24.28515625" style="94" customWidth="1"/>
    <col min="14603" max="14603" width="16.7109375" style="94" customWidth="1"/>
    <col min="14604" max="14847" width="9.140625" style="94"/>
    <col min="14848" max="14848" width="18.7109375" style="94" customWidth="1"/>
    <col min="14849" max="14850" width="16.7109375" style="94" customWidth="1"/>
    <col min="14851" max="14851" width="18.7109375" style="94" customWidth="1"/>
    <col min="14852" max="14852" width="17.7109375" style="94" customWidth="1"/>
    <col min="14853" max="14853" width="18.7109375" style="94" customWidth="1"/>
    <col min="14854" max="14854" width="17.7109375" style="94" customWidth="1"/>
    <col min="14855" max="14855" width="24.28515625" style="94" customWidth="1"/>
    <col min="14856" max="14857" width="17.7109375" style="94" customWidth="1"/>
    <col min="14858" max="14858" width="24.28515625" style="94" customWidth="1"/>
    <col min="14859" max="14859" width="16.7109375" style="94" customWidth="1"/>
    <col min="14860" max="15103" width="9.140625" style="94"/>
    <col min="15104" max="15104" width="18.7109375" style="94" customWidth="1"/>
    <col min="15105" max="15106" width="16.7109375" style="94" customWidth="1"/>
    <col min="15107" max="15107" width="18.7109375" style="94" customWidth="1"/>
    <col min="15108" max="15108" width="17.7109375" style="94" customWidth="1"/>
    <col min="15109" max="15109" width="18.7109375" style="94" customWidth="1"/>
    <col min="15110" max="15110" width="17.7109375" style="94" customWidth="1"/>
    <col min="15111" max="15111" width="24.28515625" style="94" customWidth="1"/>
    <col min="15112" max="15113" width="17.7109375" style="94" customWidth="1"/>
    <col min="15114" max="15114" width="24.28515625" style="94" customWidth="1"/>
    <col min="15115" max="15115" width="16.7109375" style="94" customWidth="1"/>
    <col min="15116" max="15359" width="9.140625" style="94"/>
    <col min="15360" max="15360" width="18.7109375" style="94" customWidth="1"/>
    <col min="15361" max="15362" width="16.7109375" style="94" customWidth="1"/>
    <col min="15363" max="15363" width="18.7109375" style="94" customWidth="1"/>
    <col min="15364" max="15364" width="17.7109375" style="94" customWidth="1"/>
    <col min="15365" max="15365" width="18.7109375" style="94" customWidth="1"/>
    <col min="15366" max="15366" width="17.7109375" style="94" customWidth="1"/>
    <col min="15367" max="15367" width="24.28515625" style="94" customWidth="1"/>
    <col min="15368" max="15369" width="17.7109375" style="94" customWidth="1"/>
    <col min="15370" max="15370" width="24.28515625" style="94" customWidth="1"/>
    <col min="15371" max="15371" width="16.7109375" style="94" customWidth="1"/>
    <col min="15372" max="15615" width="9.140625" style="94"/>
    <col min="15616" max="15616" width="18.7109375" style="94" customWidth="1"/>
    <col min="15617" max="15618" width="16.7109375" style="94" customWidth="1"/>
    <col min="15619" max="15619" width="18.7109375" style="94" customWidth="1"/>
    <col min="15620" max="15620" width="17.7109375" style="94" customWidth="1"/>
    <col min="15621" max="15621" width="18.7109375" style="94" customWidth="1"/>
    <col min="15622" max="15622" width="17.7109375" style="94" customWidth="1"/>
    <col min="15623" max="15623" width="24.28515625" style="94" customWidth="1"/>
    <col min="15624" max="15625" width="17.7109375" style="94" customWidth="1"/>
    <col min="15626" max="15626" width="24.28515625" style="94" customWidth="1"/>
    <col min="15627" max="15627" width="16.7109375" style="94" customWidth="1"/>
    <col min="15628" max="15871" width="9.140625" style="94"/>
    <col min="15872" max="15872" width="18.7109375" style="94" customWidth="1"/>
    <col min="15873" max="15874" width="16.7109375" style="94" customWidth="1"/>
    <col min="15875" max="15875" width="18.7109375" style="94" customWidth="1"/>
    <col min="15876" max="15876" width="17.7109375" style="94" customWidth="1"/>
    <col min="15877" max="15877" width="18.7109375" style="94" customWidth="1"/>
    <col min="15878" max="15878" width="17.7109375" style="94" customWidth="1"/>
    <col min="15879" max="15879" width="24.28515625" style="94" customWidth="1"/>
    <col min="15880" max="15881" width="17.7109375" style="94" customWidth="1"/>
    <col min="15882" max="15882" width="24.28515625" style="94" customWidth="1"/>
    <col min="15883" max="15883" width="16.7109375" style="94" customWidth="1"/>
    <col min="15884" max="16127" width="9.140625" style="94"/>
    <col min="16128" max="16128" width="18.7109375" style="94" customWidth="1"/>
    <col min="16129" max="16130" width="16.7109375" style="94" customWidth="1"/>
    <col min="16131" max="16131" width="18.7109375" style="94" customWidth="1"/>
    <col min="16132" max="16132" width="17.7109375" style="94" customWidth="1"/>
    <col min="16133" max="16133" width="18.7109375" style="94" customWidth="1"/>
    <col min="16134" max="16134" width="17.7109375" style="94" customWidth="1"/>
    <col min="16135" max="16135" width="24.28515625" style="94" customWidth="1"/>
    <col min="16136" max="16137" width="17.7109375" style="94" customWidth="1"/>
    <col min="16138" max="16138" width="24.28515625" style="94" customWidth="1"/>
    <col min="16139" max="16139" width="16.7109375" style="94" customWidth="1"/>
    <col min="16140" max="16384" width="9.140625" style="94"/>
  </cols>
  <sheetData>
    <row r="1" spans="1:14" s="658" customFormat="1" ht="36.75" customHeight="1" thickBot="1" x14ac:dyDescent="0.3">
      <c r="A1" s="1457" t="s">
        <v>409</v>
      </c>
      <c r="B1" s="1457"/>
      <c r="C1" s="1457"/>
      <c r="D1" s="1457"/>
      <c r="E1" s="1457"/>
      <c r="F1" s="1457"/>
      <c r="G1" s="1457"/>
      <c r="H1" s="1457"/>
      <c r="I1" s="1457"/>
      <c r="J1" s="1457"/>
      <c r="K1" s="1457"/>
      <c r="L1" s="1457"/>
    </row>
    <row r="2" spans="1:14" s="37" customFormat="1" ht="16.5" customHeight="1" thickBot="1" x14ac:dyDescent="0.3">
      <c r="A2" s="777" t="s">
        <v>410</v>
      </c>
      <c r="B2" s="776" t="s">
        <v>411</v>
      </c>
      <c r="C2" s="776" t="s">
        <v>412</v>
      </c>
      <c r="D2" s="776" t="s">
        <v>413</v>
      </c>
      <c r="E2" s="776" t="s">
        <v>414</v>
      </c>
      <c r="F2" s="776" t="s">
        <v>415</v>
      </c>
      <c r="G2" s="776" t="s">
        <v>416</v>
      </c>
      <c r="H2" s="776" t="s">
        <v>417</v>
      </c>
      <c r="I2" s="776" t="s">
        <v>418</v>
      </c>
      <c r="J2" s="776" t="s">
        <v>419</v>
      </c>
      <c r="K2" s="776" t="s">
        <v>420</v>
      </c>
      <c r="L2" s="776" t="s">
        <v>421</v>
      </c>
      <c r="M2" s="776" t="s">
        <v>781</v>
      </c>
      <c r="N2" s="778" t="s">
        <v>805</v>
      </c>
    </row>
    <row r="3" spans="1:14" s="37" customFormat="1" ht="31.5" customHeight="1" thickBot="1" x14ac:dyDescent="0.3">
      <c r="A3" s="1458" t="s">
        <v>422</v>
      </c>
      <c r="B3" s="1459"/>
      <c r="C3" s="1459"/>
      <c r="D3" s="1459"/>
      <c r="E3" s="1459"/>
      <c r="F3" s="1460"/>
      <c r="G3" s="1461" t="s">
        <v>423</v>
      </c>
      <c r="H3" s="1459"/>
      <c r="I3" s="1459"/>
      <c r="J3" s="1459"/>
      <c r="K3" s="1459"/>
      <c r="L3" s="1460"/>
      <c r="M3" s="970"/>
      <c r="N3" s="971"/>
    </row>
    <row r="4" spans="1:14" s="2" customFormat="1" ht="121.5" customHeight="1" thickBot="1" x14ac:dyDescent="0.3">
      <c r="A4" s="974" t="s">
        <v>403</v>
      </c>
      <c r="B4" s="975" t="s">
        <v>69</v>
      </c>
      <c r="C4" s="975" t="s">
        <v>180</v>
      </c>
      <c r="D4" s="975" t="s">
        <v>546</v>
      </c>
      <c r="E4" s="975" t="s">
        <v>782</v>
      </c>
      <c r="F4" s="975" t="s">
        <v>712</v>
      </c>
      <c r="G4" s="975" t="s">
        <v>783</v>
      </c>
      <c r="H4" s="975" t="s">
        <v>548</v>
      </c>
      <c r="I4" s="975" t="s">
        <v>784</v>
      </c>
      <c r="J4" s="975" t="s">
        <v>550</v>
      </c>
      <c r="K4" s="975" t="s">
        <v>551</v>
      </c>
      <c r="L4" s="975" t="s">
        <v>424</v>
      </c>
      <c r="M4" s="976" t="s">
        <v>860</v>
      </c>
      <c r="N4" s="977" t="s">
        <v>861</v>
      </c>
    </row>
    <row r="5" spans="1:14" s="37" customFormat="1" ht="18" customHeight="1" x14ac:dyDescent="0.25">
      <c r="A5" s="1462"/>
      <c r="B5" s="1463"/>
      <c r="C5" s="1463"/>
      <c r="D5" s="1463"/>
      <c r="E5" s="1463"/>
      <c r="F5" s="1464"/>
      <c r="G5" s="147"/>
      <c r="H5" s="147" t="s">
        <v>425</v>
      </c>
      <c r="I5" s="147"/>
      <c r="J5" s="147"/>
      <c r="K5" s="147" t="s">
        <v>425</v>
      </c>
      <c r="L5" s="147"/>
      <c r="M5" s="972"/>
      <c r="N5" s="973"/>
    </row>
    <row r="6" spans="1:14" ht="39" customHeight="1" x14ac:dyDescent="0.2">
      <c r="A6" s="39" t="s">
        <v>426</v>
      </c>
      <c r="B6" s="41" t="s">
        <v>72</v>
      </c>
      <c r="C6" s="41" t="s">
        <v>23</v>
      </c>
      <c r="D6" s="41" t="s">
        <v>427</v>
      </c>
      <c r="E6" s="42">
        <v>75864004</v>
      </c>
      <c r="F6" s="43">
        <v>85</v>
      </c>
      <c r="G6" s="42">
        <v>80705439.049999997</v>
      </c>
      <c r="H6" s="42">
        <f>G6/E6*100</f>
        <v>106.38172887631924</v>
      </c>
      <c r="I6" s="42">
        <v>56999092.390000001</v>
      </c>
      <c r="J6" s="42">
        <v>45601200.610117421</v>
      </c>
      <c r="K6" s="42">
        <f>J6/E6*100</f>
        <v>60.109140311283092</v>
      </c>
      <c r="L6" s="40">
        <v>90</v>
      </c>
      <c r="M6" s="548" t="s">
        <v>542</v>
      </c>
      <c r="N6" s="955" t="s">
        <v>542</v>
      </c>
    </row>
    <row r="7" spans="1:14" ht="39" customHeight="1" x14ac:dyDescent="0.2">
      <c r="A7" s="39" t="s">
        <v>428</v>
      </c>
      <c r="B7" s="41" t="s">
        <v>72</v>
      </c>
      <c r="C7" s="41" t="s">
        <v>23</v>
      </c>
      <c r="D7" s="41" t="s">
        <v>427</v>
      </c>
      <c r="E7" s="42">
        <v>99265811</v>
      </c>
      <c r="F7" s="43">
        <v>85</v>
      </c>
      <c r="G7" s="42">
        <v>112974383.33</v>
      </c>
      <c r="H7" s="42">
        <f t="shared" ref="H7:H19" si="0">G7/E7*100</f>
        <v>113.80996356338639</v>
      </c>
      <c r="I7" s="42">
        <v>89368866.219999999</v>
      </c>
      <c r="J7" s="42">
        <v>85561671.712937579</v>
      </c>
      <c r="K7" s="42">
        <f t="shared" ref="K7:K19" si="1">J7/E7*100</f>
        <v>86.194502267188028</v>
      </c>
      <c r="L7" s="40">
        <v>318</v>
      </c>
      <c r="M7" s="548" t="s">
        <v>542</v>
      </c>
      <c r="N7" s="955" t="s">
        <v>542</v>
      </c>
    </row>
    <row r="8" spans="1:14" ht="39" customHeight="1" x14ac:dyDescent="0.2">
      <c r="A8" s="39" t="s">
        <v>429</v>
      </c>
      <c r="B8" s="41" t="s">
        <v>72</v>
      </c>
      <c r="C8" s="41" t="s">
        <v>23</v>
      </c>
      <c r="D8" s="41" t="s">
        <v>427</v>
      </c>
      <c r="E8" s="42">
        <v>150108466</v>
      </c>
      <c r="F8" s="43">
        <v>85</v>
      </c>
      <c r="G8" s="42">
        <v>161537492.78999999</v>
      </c>
      <c r="H8" s="42">
        <f t="shared" si="0"/>
        <v>107.61384557084209</v>
      </c>
      <c r="I8" s="42">
        <v>156300585.75</v>
      </c>
      <c r="J8" s="42">
        <v>107015189.98134533</v>
      </c>
      <c r="K8" s="42">
        <f t="shared" si="1"/>
        <v>71.291908333368298</v>
      </c>
      <c r="L8" s="40">
        <v>114</v>
      </c>
      <c r="M8" s="548" t="s">
        <v>542</v>
      </c>
      <c r="N8" s="955" t="s">
        <v>542</v>
      </c>
    </row>
    <row r="9" spans="1:14" ht="39" customHeight="1" x14ac:dyDescent="0.2">
      <c r="A9" s="39" t="s">
        <v>430</v>
      </c>
      <c r="B9" s="41" t="s">
        <v>72</v>
      </c>
      <c r="C9" s="41" t="s">
        <v>23</v>
      </c>
      <c r="D9" s="41" t="s">
        <v>427</v>
      </c>
      <c r="E9" s="42">
        <v>24161491</v>
      </c>
      <c r="F9" s="43">
        <v>85</v>
      </c>
      <c r="G9" s="42">
        <v>27762095.309999999</v>
      </c>
      <c r="H9" s="42">
        <f t="shared" si="0"/>
        <v>114.90224386400656</v>
      </c>
      <c r="I9" s="42">
        <v>27678609.07</v>
      </c>
      <c r="J9" s="42">
        <v>2499521.6416108855</v>
      </c>
      <c r="K9" s="42">
        <f t="shared" si="1"/>
        <v>10.345063728107199</v>
      </c>
      <c r="L9" s="40">
        <v>5</v>
      </c>
      <c r="M9" s="548" t="s">
        <v>542</v>
      </c>
      <c r="N9" s="955" t="s">
        <v>542</v>
      </c>
    </row>
    <row r="10" spans="1:14" ht="39" customHeight="1" x14ac:dyDescent="0.2">
      <c r="A10" s="39" t="s">
        <v>431</v>
      </c>
      <c r="B10" s="41" t="s">
        <v>72</v>
      </c>
      <c r="C10" s="41" t="s">
        <v>23</v>
      </c>
      <c r="D10" s="41" t="s">
        <v>427</v>
      </c>
      <c r="E10" s="42">
        <v>103895976</v>
      </c>
      <c r="F10" s="43">
        <v>85</v>
      </c>
      <c r="G10" s="42">
        <v>97409482.650000006</v>
      </c>
      <c r="H10" s="42">
        <f t="shared" si="0"/>
        <v>93.75674246517498</v>
      </c>
      <c r="I10" s="42">
        <v>95521824.560000002</v>
      </c>
      <c r="J10" s="42">
        <v>47113014.555031277</v>
      </c>
      <c r="K10" s="42">
        <f t="shared" si="1"/>
        <v>45.346332330552706</v>
      </c>
      <c r="L10" s="40">
        <v>175</v>
      </c>
      <c r="M10" s="548" t="s">
        <v>542</v>
      </c>
      <c r="N10" s="955" t="s">
        <v>542</v>
      </c>
    </row>
    <row r="11" spans="1:14" ht="39" customHeight="1" x14ac:dyDescent="0.2">
      <c r="A11" s="39" t="s">
        <v>432</v>
      </c>
      <c r="B11" s="41" t="s">
        <v>72</v>
      </c>
      <c r="C11" s="41" t="s">
        <v>23</v>
      </c>
      <c r="D11" s="41" t="s">
        <v>427</v>
      </c>
      <c r="E11" s="42">
        <v>229687959</v>
      </c>
      <c r="F11" s="43">
        <v>85</v>
      </c>
      <c r="G11" s="42">
        <v>231533606.52000001</v>
      </c>
      <c r="H11" s="42">
        <f t="shared" si="0"/>
        <v>100.80354561381253</v>
      </c>
      <c r="I11" s="42">
        <v>231531540.16999999</v>
      </c>
      <c r="J11" s="42">
        <v>206517133.21408978</v>
      </c>
      <c r="K11" s="42">
        <f t="shared" si="1"/>
        <v>89.912041585989172</v>
      </c>
      <c r="L11" s="40">
        <v>63</v>
      </c>
      <c r="M11" s="548" t="s">
        <v>542</v>
      </c>
      <c r="N11" s="955" t="s">
        <v>542</v>
      </c>
    </row>
    <row r="12" spans="1:14" ht="39" customHeight="1" x14ac:dyDescent="0.2">
      <c r="A12" s="39" t="s">
        <v>433</v>
      </c>
      <c r="B12" s="41" t="s">
        <v>201</v>
      </c>
      <c r="C12" s="41" t="s">
        <v>23</v>
      </c>
      <c r="D12" s="41" t="s">
        <v>427</v>
      </c>
      <c r="E12" s="42">
        <v>93255443</v>
      </c>
      <c r="F12" s="43">
        <v>85</v>
      </c>
      <c r="G12" s="42">
        <v>88815657.069999993</v>
      </c>
      <c r="H12" s="42">
        <f t="shared" si="0"/>
        <v>95.2391133566327</v>
      </c>
      <c r="I12" s="42">
        <v>87399799.349999994</v>
      </c>
      <c r="J12" s="42">
        <v>56907371.469329529</v>
      </c>
      <c r="K12" s="42">
        <f t="shared" si="1"/>
        <v>61.023109899686531</v>
      </c>
      <c r="L12" s="40">
        <v>154</v>
      </c>
      <c r="M12" s="548" t="s">
        <v>542</v>
      </c>
      <c r="N12" s="955" t="s">
        <v>542</v>
      </c>
    </row>
    <row r="13" spans="1:14" ht="39" customHeight="1" x14ac:dyDescent="0.2">
      <c r="A13" s="39" t="s">
        <v>434</v>
      </c>
      <c r="B13" s="41" t="s">
        <v>201</v>
      </c>
      <c r="C13" s="41" t="s">
        <v>23</v>
      </c>
      <c r="D13" s="41" t="s">
        <v>427</v>
      </c>
      <c r="E13" s="42">
        <v>94356104</v>
      </c>
      <c r="F13" s="43">
        <v>85</v>
      </c>
      <c r="G13" s="42">
        <v>87165651.200000003</v>
      </c>
      <c r="H13" s="42">
        <f t="shared" si="0"/>
        <v>92.379451360136699</v>
      </c>
      <c r="I13" s="42">
        <v>84805288.150000006</v>
      </c>
      <c r="J13" s="42">
        <v>39683690.727532104</v>
      </c>
      <c r="K13" s="42">
        <f t="shared" si="1"/>
        <v>42.057364648642235</v>
      </c>
      <c r="L13" s="40">
        <v>183</v>
      </c>
      <c r="M13" s="548" t="s">
        <v>542</v>
      </c>
      <c r="N13" s="955" t="s">
        <v>542</v>
      </c>
    </row>
    <row r="14" spans="1:14" ht="39" customHeight="1" x14ac:dyDescent="0.2">
      <c r="A14" s="39" t="s">
        <v>435</v>
      </c>
      <c r="B14" s="41" t="s">
        <v>201</v>
      </c>
      <c r="C14" s="41" t="s">
        <v>23</v>
      </c>
      <c r="D14" s="41" t="s">
        <v>427</v>
      </c>
      <c r="E14" s="42">
        <v>77701605</v>
      </c>
      <c r="F14" s="43">
        <v>85</v>
      </c>
      <c r="G14" s="42">
        <v>73257515.390000001</v>
      </c>
      <c r="H14" s="42">
        <f t="shared" si="0"/>
        <v>94.280569095065673</v>
      </c>
      <c r="I14" s="42">
        <v>71893134.090000004</v>
      </c>
      <c r="J14" s="42">
        <v>36332117.432239659</v>
      </c>
      <c r="K14" s="42">
        <f t="shared" si="1"/>
        <v>46.758516033535805</v>
      </c>
      <c r="L14" s="40">
        <v>232</v>
      </c>
      <c r="M14" s="548" t="s">
        <v>542</v>
      </c>
      <c r="N14" s="955" t="s">
        <v>542</v>
      </c>
    </row>
    <row r="15" spans="1:14" ht="39" customHeight="1" x14ac:dyDescent="0.2">
      <c r="A15" s="39" t="s">
        <v>436</v>
      </c>
      <c r="B15" s="41" t="s">
        <v>72</v>
      </c>
      <c r="C15" s="41" t="s">
        <v>23</v>
      </c>
      <c r="D15" s="41" t="s">
        <v>427</v>
      </c>
      <c r="E15" s="42">
        <v>116019743</v>
      </c>
      <c r="F15" s="43">
        <v>85</v>
      </c>
      <c r="G15" s="42">
        <v>140717215.25999999</v>
      </c>
      <c r="H15" s="42">
        <f t="shared" si="0"/>
        <v>121.28730130008994</v>
      </c>
      <c r="I15" s="42">
        <v>128686149.90000001</v>
      </c>
      <c r="J15" s="42">
        <v>102547504.25984858</v>
      </c>
      <c r="K15" s="42">
        <f t="shared" si="1"/>
        <v>88.387977432296665</v>
      </c>
      <c r="L15" s="40">
        <v>149</v>
      </c>
      <c r="M15" s="548" t="s">
        <v>542</v>
      </c>
      <c r="N15" s="955" t="s">
        <v>542</v>
      </c>
    </row>
    <row r="16" spans="1:14" ht="39" customHeight="1" x14ac:dyDescent="0.2">
      <c r="A16" s="39" t="s">
        <v>437</v>
      </c>
      <c r="B16" s="41" t="s">
        <v>201</v>
      </c>
      <c r="C16" s="41" t="s">
        <v>23</v>
      </c>
      <c r="D16" s="41" t="s">
        <v>427</v>
      </c>
      <c r="E16" s="42">
        <v>47410249</v>
      </c>
      <c r="F16" s="43">
        <v>85</v>
      </c>
      <c r="G16" s="42">
        <v>37050343.869999997</v>
      </c>
      <c r="H16" s="42">
        <f t="shared" si="0"/>
        <v>78.148384898801098</v>
      </c>
      <c r="I16" s="42">
        <v>37050343.869999997</v>
      </c>
      <c r="J16" s="42">
        <v>28235529.063974544</v>
      </c>
      <c r="K16" s="42">
        <f t="shared" si="1"/>
        <v>59.555749357010434</v>
      </c>
      <c r="L16" s="40">
        <v>21</v>
      </c>
      <c r="M16" s="548" t="s">
        <v>542</v>
      </c>
      <c r="N16" s="955" t="s">
        <v>542</v>
      </c>
    </row>
    <row r="17" spans="1:14" s="6" customFormat="1" ht="34.5" customHeight="1" x14ac:dyDescent="0.2">
      <c r="A17" s="44" t="s">
        <v>18</v>
      </c>
      <c r="B17" s="38" t="s">
        <v>72</v>
      </c>
      <c r="C17" s="38" t="s">
        <v>23</v>
      </c>
      <c r="D17" s="41"/>
      <c r="E17" s="46">
        <v>799003450</v>
      </c>
      <c r="F17" s="47">
        <v>85</v>
      </c>
      <c r="G17" s="46">
        <v>852639714.90999997</v>
      </c>
      <c r="H17" s="46">
        <f t="shared" si="0"/>
        <v>106.71289528349345</v>
      </c>
      <c r="I17" s="46">
        <v>786086668.05999994</v>
      </c>
      <c r="J17" s="46">
        <v>596855235.97498083</v>
      </c>
      <c r="K17" s="46">
        <f t="shared" si="1"/>
        <v>74.699957299931668</v>
      </c>
      <c r="L17" s="45">
        <v>914</v>
      </c>
      <c r="M17" s="549" t="s">
        <v>542</v>
      </c>
      <c r="N17" s="956" t="s">
        <v>542</v>
      </c>
    </row>
    <row r="18" spans="1:14" s="6" customFormat="1" ht="34.5" customHeight="1" thickBot="1" x14ac:dyDescent="0.25">
      <c r="A18" s="957" t="s">
        <v>18</v>
      </c>
      <c r="B18" s="958" t="s">
        <v>201</v>
      </c>
      <c r="C18" s="958" t="s">
        <v>23</v>
      </c>
      <c r="D18" s="787"/>
      <c r="E18" s="959">
        <v>312723401</v>
      </c>
      <c r="F18" s="960">
        <v>85</v>
      </c>
      <c r="G18" s="959">
        <v>286289167.52999997</v>
      </c>
      <c r="H18" s="959">
        <f t="shared" si="0"/>
        <v>91.547088134283868</v>
      </c>
      <c r="I18" s="959">
        <v>281148565.45999998</v>
      </c>
      <c r="J18" s="959">
        <v>161158708.69307584</v>
      </c>
      <c r="K18" s="959">
        <f t="shared" si="1"/>
        <v>51.533946029538043</v>
      </c>
      <c r="L18" s="961">
        <v>590</v>
      </c>
      <c r="M18" s="962" t="s">
        <v>542</v>
      </c>
      <c r="N18" s="963" t="s">
        <v>542</v>
      </c>
    </row>
    <row r="19" spans="1:14" s="6" customFormat="1" ht="26.1" customHeight="1" thickBot="1" x14ac:dyDescent="0.25">
      <c r="A19" s="964" t="s">
        <v>438</v>
      </c>
      <c r="B19" s="965"/>
      <c r="C19" s="965"/>
      <c r="D19" s="965"/>
      <c r="E19" s="966">
        <v>1111726851</v>
      </c>
      <c r="F19" s="967">
        <v>85</v>
      </c>
      <c r="G19" s="966">
        <v>1138928882.4400001</v>
      </c>
      <c r="H19" s="966">
        <f t="shared" si="0"/>
        <v>102.44682688157903</v>
      </c>
      <c r="I19" s="966">
        <v>1067235233.52</v>
      </c>
      <c r="J19" s="966">
        <v>758013944.65999997</v>
      </c>
      <c r="K19" s="966">
        <f t="shared" si="1"/>
        <v>68.183470065346114</v>
      </c>
      <c r="L19" s="965">
        <v>1504</v>
      </c>
      <c r="M19" s="968" t="s">
        <v>542</v>
      </c>
      <c r="N19" s="969" t="s">
        <v>542</v>
      </c>
    </row>
  </sheetData>
  <mergeCells count="4">
    <mergeCell ref="A1:L1"/>
    <mergeCell ref="A3:F3"/>
    <mergeCell ref="G3:L3"/>
    <mergeCell ref="A5:F5"/>
  </mergeCells>
  <pageMargins left="0.31496062992125984" right="0.31496062992125984" top="0.74803149606299213" bottom="0.74803149606299213" header="0.31496062992125984" footer="0.31496062992125984"/>
  <pageSetup paperSize="9" scale="65" firstPageNumber="59" fitToHeight="0" orientation="landscape" useFirstPageNumber="1" r:id="rId1"/>
  <headerFooter>
    <oddFooter>&amp;C&amp;12&amp;P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0"/>
  <sheetViews>
    <sheetView view="pageBreakPreview" topLeftCell="A361" zoomScale="90" zoomScaleNormal="80" zoomScaleSheetLayoutView="90" workbookViewId="0">
      <selection activeCell="B48" sqref="B48"/>
    </sheetView>
  </sheetViews>
  <sheetFormatPr defaultRowHeight="12.75" x14ac:dyDescent="0.2"/>
  <cols>
    <col min="1" max="1" width="11.28515625" style="94" customWidth="1"/>
    <col min="2" max="2" width="8.7109375" style="94" customWidth="1"/>
    <col min="3" max="3" width="11.85546875" style="94" customWidth="1"/>
    <col min="4" max="4" width="10.85546875" style="94" customWidth="1"/>
    <col min="5" max="5" width="11.85546875" style="94" customWidth="1"/>
    <col min="6" max="6" width="11.140625" style="94" customWidth="1"/>
    <col min="7" max="7" width="11.42578125" style="94" customWidth="1"/>
    <col min="8" max="8" width="14.140625" style="94" customWidth="1"/>
    <col min="9" max="9" width="11.5703125" style="94" customWidth="1"/>
    <col min="10" max="10" width="14.85546875" style="94" customWidth="1"/>
    <col min="11" max="11" width="9.5703125" style="94" customWidth="1"/>
    <col min="12" max="12" width="18.140625" style="94" customWidth="1"/>
    <col min="13" max="13" width="18" style="94" customWidth="1"/>
    <col min="14" max="14" width="19.5703125" style="94" customWidth="1"/>
    <col min="15" max="15" width="9.85546875" style="94" customWidth="1"/>
    <col min="16" max="256" width="9.140625" style="94"/>
    <col min="257" max="257" width="11.5703125" style="94" customWidth="1"/>
    <col min="258" max="258" width="15.7109375" style="94" customWidth="1"/>
    <col min="259" max="259" width="9.140625" style="94"/>
    <col min="260" max="263" width="12.7109375" style="94" customWidth="1"/>
    <col min="264" max="264" width="22" style="94" customWidth="1"/>
    <col min="265" max="266" width="15.7109375" style="94" customWidth="1"/>
    <col min="267" max="267" width="14.7109375" style="94" customWidth="1"/>
    <col min="268" max="270" width="15.7109375" style="94" customWidth="1"/>
    <col min="271" max="271" width="14" style="94" customWidth="1"/>
    <col min="272" max="512" width="9.140625" style="94"/>
    <col min="513" max="513" width="11.5703125" style="94" customWidth="1"/>
    <col min="514" max="514" width="15.7109375" style="94" customWidth="1"/>
    <col min="515" max="515" width="9.140625" style="94"/>
    <col min="516" max="519" width="12.7109375" style="94" customWidth="1"/>
    <col min="520" max="520" width="22" style="94" customWidth="1"/>
    <col min="521" max="522" width="15.7109375" style="94" customWidth="1"/>
    <col min="523" max="523" width="14.7109375" style="94" customWidth="1"/>
    <col min="524" max="526" width="15.7109375" style="94" customWidth="1"/>
    <col min="527" max="527" width="14" style="94" customWidth="1"/>
    <col min="528" max="768" width="9.140625" style="94"/>
    <col min="769" max="769" width="11.5703125" style="94" customWidth="1"/>
    <col min="770" max="770" width="15.7109375" style="94" customWidth="1"/>
    <col min="771" max="771" width="9.140625" style="94"/>
    <col min="772" max="775" width="12.7109375" style="94" customWidth="1"/>
    <col min="776" max="776" width="22" style="94" customWidth="1"/>
    <col min="777" max="778" width="15.7109375" style="94" customWidth="1"/>
    <col min="779" max="779" width="14.7109375" style="94" customWidth="1"/>
    <col min="780" max="782" width="15.7109375" style="94" customWidth="1"/>
    <col min="783" max="783" width="14" style="94" customWidth="1"/>
    <col min="784" max="1024" width="9.140625" style="94"/>
    <col min="1025" max="1025" width="11.5703125" style="94" customWidth="1"/>
    <col min="1026" max="1026" width="15.7109375" style="94" customWidth="1"/>
    <col min="1027" max="1027" width="9.140625" style="94"/>
    <col min="1028" max="1031" width="12.7109375" style="94" customWidth="1"/>
    <col min="1032" max="1032" width="22" style="94" customWidth="1"/>
    <col min="1033" max="1034" width="15.7109375" style="94" customWidth="1"/>
    <col min="1035" max="1035" width="14.7109375" style="94" customWidth="1"/>
    <col min="1036" max="1038" width="15.7109375" style="94" customWidth="1"/>
    <col min="1039" max="1039" width="14" style="94" customWidth="1"/>
    <col min="1040" max="1280" width="9.140625" style="94"/>
    <col min="1281" max="1281" width="11.5703125" style="94" customWidth="1"/>
    <col min="1282" max="1282" width="15.7109375" style="94" customWidth="1"/>
    <col min="1283" max="1283" width="9.140625" style="94"/>
    <col min="1284" max="1287" width="12.7109375" style="94" customWidth="1"/>
    <col min="1288" max="1288" width="22" style="94" customWidth="1"/>
    <col min="1289" max="1290" width="15.7109375" style="94" customWidth="1"/>
    <col min="1291" max="1291" width="14.7109375" style="94" customWidth="1"/>
    <col min="1292" max="1294" width="15.7109375" style="94" customWidth="1"/>
    <col min="1295" max="1295" width="14" style="94" customWidth="1"/>
    <col min="1296" max="1536" width="9.140625" style="94"/>
    <col min="1537" max="1537" width="11.5703125" style="94" customWidth="1"/>
    <col min="1538" max="1538" width="15.7109375" style="94" customWidth="1"/>
    <col min="1539" max="1539" width="9.140625" style="94"/>
    <col min="1540" max="1543" width="12.7109375" style="94" customWidth="1"/>
    <col min="1544" max="1544" width="22" style="94" customWidth="1"/>
    <col min="1545" max="1546" width="15.7109375" style="94" customWidth="1"/>
    <col min="1547" max="1547" width="14.7109375" style="94" customWidth="1"/>
    <col min="1548" max="1550" width="15.7109375" style="94" customWidth="1"/>
    <col min="1551" max="1551" width="14" style="94" customWidth="1"/>
    <col min="1552" max="1792" width="9.140625" style="94"/>
    <col min="1793" max="1793" width="11.5703125" style="94" customWidth="1"/>
    <col min="1794" max="1794" width="15.7109375" style="94" customWidth="1"/>
    <col min="1795" max="1795" width="9.140625" style="94"/>
    <col min="1796" max="1799" width="12.7109375" style="94" customWidth="1"/>
    <col min="1800" max="1800" width="22" style="94" customWidth="1"/>
    <col min="1801" max="1802" width="15.7109375" style="94" customWidth="1"/>
    <col min="1803" max="1803" width="14.7109375" style="94" customWidth="1"/>
    <col min="1804" max="1806" width="15.7109375" style="94" customWidth="1"/>
    <col min="1807" max="1807" width="14" style="94" customWidth="1"/>
    <col min="1808" max="2048" width="9.140625" style="94"/>
    <col min="2049" max="2049" width="11.5703125" style="94" customWidth="1"/>
    <col min="2050" max="2050" width="15.7109375" style="94" customWidth="1"/>
    <col min="2051" max="2051" width="9.140625" style="94"/>
    <col min="2052" max="2055" width="12.7109375" style="94" customWidth="1"/>
    <col min="2056" max="2056" width="22" style="94" customWidth="1"/>
    <col min="2057" max="2058" width="15.7109375" style="94" customWidth="1"/>
    <col min="2059" max="2059" width="14.7109375" style="94" customWidth="1"/>
    <col min="2060" max="2062" width="15.7109375" style="94" customWidth="1"/>
    <col min="2063" max="2063" width="14" style="94" customWidth="1"/>
    <col min="2064" max="2304" width="9.140625" style="94"/>
    <col min="2305" max="2305" width="11.5703125" style="94" customWidth="1"/>
    <col min="2306" max="2306" width="15.7109375" style="94" customWidth="1"/>
    <col min="2307" max="2307" width="9.140625" style="94"/>
    <col min="2308" max="2311" width="12.7109375" style="94" customWidth="1"/>
    <col min="2312" max="2312" width="22" style="94" customWidth="1"/>
    <col min="2313" max="2314" width="15.7109375" style="94" customWidth="1"/>
    <col min="2315" max="2315" width="14.7109375" style="94" customWidth="1"/>
    <col min="2316" max="2318" width="15.7109375" style="94" customWidth="1"/>
    <col min="2319" max="2319" width="14" style="94" customWidth="1"/>
    <col min="2320" max="2560" width="9.140625" style="94"/>
    <col min="2561" max="2561" width="11.5703125" style="94" customWidth="1"/>
    <col min="2562" max="2562" width="15.7109375" style="94" customWidth="1"/>
    <col min="2563" max="2563" width="9.140625" style="94"/>
    <col min="2564" max="2567" width="12.7109375" style="94" customWidth="1"/>
    <col min="2568" max="2568" width="22" style="94" customWidth="1"/>
    <col min="2569" max="2570" width="15.7109375" style="94" customWidth="1"/>
    <col min="2571" max="2571" width="14.7109375" style="94" customWidth="1"/>
    <col min="2572" max="2574" width="15.7109375" style="94" customWidth="1"/>
    <col min="2575" max="2575" width="14" style="94" customWidth="1"/>
    <col min="2576" max="2816" width="9.140625" style="94"/>
    <col min="2817" max="2817" width="11.5703125" style="94" customWidth="1"/>
    <col min="2818" max="2818" width="15.7109375" style="94" customWidth="1"/>
    <col min="2819" max="2819" width="9.140625" style="94"/>
    <col min="2820" max="2823" width="12.7109375" style="94" customWidth="1"/>
    <col min="2824" max="2824" width="22" style="94" customWidth="1"/>
    <col min="2825" max="2826" width="15.7109375" style="94" customWidth="1"/>
    <col min="2827" max="2827" width="14.7109375" style="94" customWidth="1"/>
    <col min="2828" max="2830" width="15.7109375" style="94" customWidth="1"/>
    <col min="2831" max="2831" width="14" style="94" customWidth="1"/>
    <col min="2832" max="3072" width="9.140625" style="94"/>
    <col min="3073" max="3073" width="11.5703125" style="94" customWidth="1"/>
    <col min="3074" max="3074" width="15.7109375" style="94" customWidth="1"/>
    <col min="3075" max="3075" width="9.140625" style="94"/>
    <col min="3076" max="3079" width="12.7109375" style="94" customWidth="1"/>
    <col min="3080" max="3080" width="22" style="94" customWidth="1"/>
    <col min="3081" max="3082" width="15.7109375" style="94" customWidth="1"/>
    <col min="3083" max="3083" width="14.7109375" style="94" customWidth="1"/>
    <col min="3084" max="3086" width="15.7109375" style="94" customWidth="1"/>
    <col min="3087" max="3087" width="14" style="94" customWidth="1"/>
    <col min="3088" max="3328" width="9.140625" style="94"/>
    <col min="3329" max="3329" width="11.5703125" style="94" customWidth="1"/>
    <col min="3330" max="3330" width="15.7109375" style="94" customWidth="1"/>
    <col min="3331" max="3331" width="9.140625" style="94"/>
    <col min="3332" max="3335" width="12.7109375" style="94" customWidth="1"/>
    <col min="3336" max="3336" width="22" style="94" customWidth="1"/>
    <col min="3337" max="3338" width="15.7109375" style="94" customWidth="1"/>
    <col min="3339" max="3339" width="14.7109375" style="94" customWidth="1"/>
    <col min="3340" max="3342" width="15.7109375" style="94" customWidth="1"/>
    <col min="3343" max="3343" width="14" style="94" customWidth="1"/>
    <col min="3344" max="3584" width="9.140625" style="94"/>
    <col min="3585" max="3585" width="11.5703125" style="94" customWidth="1"/>
    <col min="3586" max="3586" width="15.7109375" style="94" customWidth="1"/>
    <col min="3587" max="3587" width="9.140625" style="94"/>
    <col min="3588" max="3591" width="12.7109375" style="94" customWidth="1"/>
    <col min="3592" max="3592" width="22" style="94" customWidth="1"/>
    <col min="3593" max="3594" width="15.7109375" style="94" customWidth="1"/>
    <col min="3595" max="3595" width="14.7109375" style="94" customWidth="1"/>
    <col min="3596" max="3598" width="15.7109375" style="94" customWidth="1"/>
    <col min="3599" max="3599" width="14" style="94" customWidth="1"/>
    <col min="3600" max="3840" width="9.140625" style="94"/>
    <col min="3841" max="3841" width="11.5703125" style="94" customWidth="1"/>
    <col min="3842" max="3842" width="15.7109375" style="94" customWidth="1"/>
    <col min="3843" max="3843" width="9.140625" style="94"/>
    <col min="3844" max="3847" width="12.7109375" style="94" customWidth="1"/>
    <col min="3848" max="3848" width="22" style="94" customWidth="1"/>
    <col min="3849" max="3850" width="15.7109375" style="94" customWidth="1"/>
    <col min="3851" max="3851" width="14.7109375" style="94" customWidth="1"/>
    <col min="3852" max="3854" width="15.7109375" style="94" customWidth="1"/>
    <col min="3855" max="3855" width="14" style="94" customWidth="1"/>
    <col min="3856" max="4096" width="9.140625" style="94"/>
    <col min="4097" max="4097" width="11.5703125" style="94" customWidth="1"/>
    <col min="4098" max="4098" width="15.7109375" style="94" customWidth="1"/>
    <col min="4099" max="4099" width="9.140625" style="94"/>
    <col min="4100" max="4103" width="12.7109375" style="94" customWidth="1"/>
    <col min="4104" max="4104" width="22" style="94" customWidth="1"/>
    <col min="4105" max="4106" width="15.7109375" style="94" customWidth="1"/>
    <col min="4107" max="4107" width="14.7109375" style="94" customWidth="1"/>
    <col min="4108" max="4110" width="15.7109375" style="94" customWidth="1"/>
    <col min="4111" max="4111" width="14" style="94" customWidth="1"/>
    <col min="4112" max="4352" width="9.140625" style="94"/>
    <col min="4353" max="4353" width="11.5703125" style="94" customWidth="1"/>
    <col min="4354" max="4354" width="15.7109375" style="94" customWidth="1"/>
    <col min="4355" max="4355" width="9.140625" style="94"/>
    <col min="4356" max="4359" width="12.7109375" style="94" customWidth="1"/>
    <col min="4360" max="4360" width="22" style="94" customWidth="1"/>
    <col min="4361" max="4362" width="15.7109375" style="94" customWidth="1"/>
    <col min="4363" max="4363" width="14.7109375" style="94" customWidth="1"/>
    <col min="4364" max="4366" width="15.7109375" style="94" customWidth="1"/>
    <col min="4367" max="4367" width="14" style="94" customWidth="1"/>
    <col min="4368" max="4608" width="9.140625" style="94"/>
    <col min="4609" max="4609" width="11.5703125" style="94" customWidth="1"/>
    <col min="4610" max="4610" width="15.7109375" style="94" customWidth="1"/>
    <col min="4611" max="4611" width="9.140625" style="94"/>
    <col min="4612" max="4615" width="12.7109375" style="94" customWidth="1"/>
    <col min="4616" max="4616" width="22" style="94" customWidth="1"/>
    <col min="4617" max="4618" width="15.7109375" style="94" customWidth="1"/>
    <col min="4619" max="4619" width="14.7109375" style="94" customWidth="1"/>
    <col min="4620" max="4622" width="15.7109375" style="94" customWidth="1"/>
    <col min="4623" max="4623" width="14" style="94" customWidth="1"/>
    <col min="4624" max="4864" width="9.140625" style="94"/>
    <col min="4865" max="4865" width="11.5703125" style="94" customWidth="1"/>
    <col min="4866" max="4866" width="15.7109375" style="94" customWidth="1"/>
    <col min="4867" max="4867" width="9.140625" style="94"/>
    <col min="4868" max="4871" width="12.7109375" style="94" customWidth="1"/>
    <col min="4872" max="4872" width="22" style="94" customWidth="1"/>
    <col min="4873" max="4874" width="15.7109375" style="94" customWidth="1"/>
    <col min="4875" max="4875" width="14.7109375" style="94" customWidth="1"/>
    <col min="4876" max="4878" width="15.7109375" style="94" customWidth="1"/>
    <col min="4879" max="4879" width="14" style="94" customWidth="1"/>
    <col min="4880" max="5120" width="9.140625" style="94"/>
    <col min="5121" max="5121" width="11.5703125" style="94" customWidth="1"/>
    <col min="5122" max="5122" width="15.7109375" style="94" customWidth="1"/>
    <col min="5123" max="5123" width="9.140625" style="94"/>
    <col min="5124" max="5127" width="12.7109375" style="94" customWidth="1"/>
    <col min="5128" max="5128" width="22" style="94" customWidth="1"/>
    <col min="5129" max="5130" width="15.7109375" style="94" customWidth="1"/>
    <col min="5131" max="5131" width="14.7109375" style="94" customWidth="1"/>
    <col min="5132" max="5134" width="15.7109375" style="94" customWidth="1"/>
    <col min="5135" max="5135" width="14" style="94" customWidth="1"/>
    <col min="5136" max="5376" width="9.140625" style="94"/>
    <col min="5377" max="5377" width="11.5703125" style="94" customWidth="1"/>
    <col min="5378" max="5378" width="15.7109375" style="94" customWidth="1"/>
    <col min="5379" max="5379" width="9.140625" style="94"/>
    <col min="5380" max="5383" width="12.7109375" style="94" customWidth="1"/>
    <col min="5384" max="5384" width="22" style="94" customWidth="1"/>
    <col min="5385" max="5386" width="15.7109375" style="94" customWidth="1"/>
    <col min="5387" max="5387" width="14.7109375" style="94" customWidth="1"/>
    <col min="5388" max="5390" width="15.7109375" style="94" customWidth="1"/>
    <col min="5391" max="5391" width="14" style="94" customWidth="1"/>
    <col min="5392" max="5632" width="9.140625" style="94"/>
    <col min="5633" max="5633" width="11.5703125" style="94" customWidth="1"/>
    <col min="5634" max="5634" width="15.7109375" style="94" customWidth="1"/>
    <col min="5635" max="5635" width="9.140625" style="94"/>
    <col min="5636" max="5639" width="12.7109375" style="94" customWidth="1"/>
    <col min="5640" max="5640" width="22" style="94" customWidth="1"/>
    <col min="5641" max="5642" width="15.7109375" style="94" customWidth="1"/>
    <col min="5643" max="5643" width="14.7109375" style="94" customWidth="1"/>
    <col min="5644" max="5646" width="15.7109375" style="94" customWidth="1"/>
    <col min="5647" max="5647" width="14" style="94" customWidth="1"/>
    <col min="5648" max="5888" width="9.140625" style="94"/>
    <col min="5889" max="5889" width="11.5703125" style="94" customWidth="1"/>
    <col min="5890" max="5890" width="15.7109375" style="94" customWidth="1"/>
    <col min="5891" max="5891" width="9.140625" style="94"/>
    <col min="5892" max="5895" width="12.7109375" style="94" customWidth="1"/>
    <col min="5896" max="5896" width="22" style="94" customWidth="1"/>
    <col min="5897" max="5898" width="15.7109375" style="94" customWidth="1"/>
    <col min="5899" max="5899" width="14.7109375" style="94" customWidth="1"/>
    <col min="5900" max="5902" width="15.7109375" style="94" customWidth="1"/>
    <col min="5903" max="5903" width="14" style="94" customWidth="1"/>
    <col min="5904" max="6144" width="9.140625" style="94"/>
    <col min="6145" max="6145" width="11.5703125" style="94" customWidth="1"/>
    <col min="6146" max="6146" width="15.7109375" style="94" customWidth="1"/>
    <col min="6147" max="6147" width="9.140625" style="94"/>
    <col min="6148" max="6151" width="12.7109375" style="94" customWidth="1"/>
    <col min="6152" max="6152" width="22" style="94" customWidth="1"/>
    <col min="6153" max="6154" width="15.7109375" style="94" customWidth="1"/>
    <col min="6155" max="6155" width="14.7109375" style="94" customWidth="1"/>
    <col min="6156" max="6158" width="15.7109375" style="94" customWidth="1"/>
    <col min="6159" max="6159" width="14" style="94" customWidth="1"/>
    <col min="6160" max="6400" width="9.140625" style="94"/>
    <col min="6401" max="6401" width="11.5703125" style="94" customWidth="1"/>
    <col min="6402" max="6402" width="15.7109375" style="94" customWidth="1"/>
    <col min="6403" max="6403" width="9.140625" style="94"/>
    <col min="6404" max="6407" width="12.7109375" style="94" customWidth="1"/>
    <col min="6408" max="6408" width="22" style="94" customWidth="1"/>
    <col min="6409" max="6410" width="15.7109375" style="94" customWidth="1"/>
    <col min="6411" max="6411" width="14.7109375" style="94" customWidth="1"/>
    <col min="6412" max="6414" width="15.7109375" style="94" customWidth="1"/>
    <col min="6415" max="6415" width="14" style="94" customWidth="1"/>
    <col min="6416" max="6656" width="9.140625" style="94"/>
    <col min="6657" max="6657" width="11.5703125" style="94" customWidth="1"/>
    <col min="6658" max="6658" width="15.7109375" style="94" customWidth="1"/>
    <col min="6659" max="6659" width="9.140625" style="94"/>
    <col min="6660" max="6663" width="12.7109375" style="94" customWidth="1"/>
    <col min="6664" max="6664" width="22" style="94" customWidth="1"/>
    <col min="6665" max="6666" width="15.7109375" style="94" customWidth="1"/>
    <col min="6667" max="6667" width="14.7109375" style="94" customWidth="1"/>
    <col min="6668" max="6670" width="15.7109375" style="94" customWidth="1"/>
    <col min="6671" max="6671" width="14" style="94" customWidth="1"/>
    <col min="6672" max="6912" width="9.140625" style="94"/>
    <col min="6913" max="6913" width="11.5703125" style="94" customWidth="1"/>
    <col min="6914" max="6914" width="15.7109375" style="94" customWidth="1"/>
    <col min="6915" max="6915" width="9.140625" style="94"/>
    <col min="6916" max="6919" width="12.7109375" style="94" customWidth="1"/>
    <col min="6920" max="6920" width="22" style="94" customWidth="1"/>
    <col min="6921" max="6922" width="15.7109375" style="94" customWidth="1"/>
    <col min="6923" max="6923" width="14.7109375" style="94" customWidth="1"/>
    <col min="6924" max="6926" width="15.7109375" style="94" customWidth="1"/>
    <col min="6927" max="6927" width="14" style="94" customWidth="1"/>
    <col min="6928" max="7168" width="9.140625" style="94"/>
    <col min="7169" max="7169" width="11.5703125" style="94" customWidth="1"/>
    <col min="7170" max="7170" width="15.7109375" style="94" customWidth="1"/>
    <col min="7171" max="7171" width="9.140625" style="94"/>
    <col min="7172" max="7175" width="12.7109375" style="94" customWidth="1"/>
    <col min="7176" max="7176" width="22" style="94" customWidth="1"/>
    <col min="7177" max="7178" width="15.7109375" style="94" customWidth="1"/>
    <col min="7179" max="7179" width="14.7109375" style="94" customWidth="1"/>
    <col min="7180" max="7182" width="15.7109375" style="94" customWidth="1"/>
    <col min="7183" max="7183" width="14" style="94" customWidth="1"/>
    <col min="7184" max="7424" width="9.140625" style="94"/>
    <col min="7425" max="7425" width="11.5703125" style="94" customWidth="1"/>
    <col min="7426" max="7426" width="15.7109375" style="94" customWidth="1"/>
    <col min="7427" max="7427" width="9.140625" style="94"/>
    <col min="7428" max="7431" width="12.7109375" style="94" customWidth="1"/>
    <col min="7432" max="7432" width="22" style="94" customWidth="1"/>
    <col min="7433" max="7434" width="15.7109375" style="94" customWidth="1"/>
    <col min="7435" max="7435" width="14.7109375" style="94" customWidth="1"/>
    <col min="7436" max="7438" width="15.7109375" style="94" customWidth="1"/>
    <col min="7439" max="7439" width="14" style="94" customWidth="1"/>
    <col min="7440" max="7680" width="9.140625" style="94"/>
    <col min="7681" max="7681" width="11.5703125" style="94" customWidth="1"/>
    <col min="7682" max="7682" width="15.7109375" style="94" customWidth="1"/>
    <col min="7683" max="7683" width="9.140625" style="94"/>
    <col min="7684" max="7687" width="12.7109375" style="94" customWidth="1"/>
    <col min="7688" max="7688" width="22" style="94" customWidth="1"/>
    <col min="7689" max="7690" width="15.7109375" style="94" customWidth="1"/>
    <col min="7691" max="7691" width="14.7109375" style="94" customWidth="1"/>
    <col min="7692" max="7694" width="15.7109375" style="94" customWidth="1"/>
    <col min="7695" max="7695" width="14" style="94" customWidth="1"/>
    <col min="7696" max="7936" width="9.140625" style="94"/>
    <col min="7937" max="7937" width="11.5703125" style="94" customWidth="1"/>
    <col min="7938" max="7938" width="15.7109375" style="94" customWidth="1"/>
    <col min="7939" max="7939" width="9.140625" style="94"/>
    <col min="7940" max="7943" width="12.7109375" style="94" customWidth="1"/>
    <col min="7944" max="7944" width="22" style="94" customWidth="1"/>
    <col min="7945" max="7946" width="15.7109375" style="94" customWidth="1"/>
    <col min="7947" max="7947" width="14.7109375" style="94" customWidth="1"/>
    <col min="7948" max="7950" width="15.7109375" style="94" customWidth="1"/>
    <col min="7951" max="7951" width="14" style="94" customWidth="1"/>
    <col min="7952" max="8192" width="9.140625" style="94"/>
    <col min="8193" max="8193" width="11.5703125" style="94" customWidth="1"/>
    <col min="8194" max="8194" width="15.7109375" style="94" customWidth="1"/>
    <col min="8195" max="8195" width="9.140625" style="94"/>
    <col min="8196" max="8199" width="12.7109375" style="94" customWidth="1"/>
    <col min="8200" max="8200" width="22" style="94" customWidth="1"/>
    <col min="8201" max="8202" width="15.7109375" style="94" customWidth="1"/>
    <col min="8203" max="8203" width="14.7109375" style="94" customWidth="1"/>
    <col min="8204" max="8206" width="15.7109375" style="94" customWidth="1"/>
    <col min="8207" max="8207" width="14" style="94" customWidth="1"/>
    <col min="8208" max="8448" width="9.140625" style="94"/>
    <col min="8449" max="8449" width="11.5703125" style="94" customWidth="1"/>
    <col min="8450" max="8450" width="15.7109375" style="94" customWidth="1"/>
    <col min="8451" max="8451" width="9.140625" style="94"/>
    <col min="8452" max="8455" width="12.7109375" style="94" customWidth="1"/>
    <col min="8456" max="8456" width="22" style="94" customWidth="1"/>
    <col min="8457" max="8458" width="15.7109375" style="94" customWidth="1"/>
    <col min="8459" max="8459" width="14.7109375" style="94" customWidth="1"/>
    <col min="8460" max="8462" width="15.7109375" style="94" customWidth="1"/>
    <col min="8463" max="8463" width="14" style="94" customWidth="1"/>
    <col min="8464" max="8704" width="9.140625" style="94"/>
    <col min="8705" max="8705" width="11.5703125" style="94" customWidth="1"/>
    <col min="8706" max="8706" width="15.7109375" style="94" customWidth="1"/>
    <col min="8707" max="8707" width="9.140625" style="94"/>
    <col min="8708" max="8711" width="12.7109375" style="94" customWidth="1"/>
    <col min="8712" max="8712" width="22" style="94" customWidth="1"/>
    <col min="8713" max="8714" width="15.7109375" style="94" customWidth="1"/>
    <col min="8715" max="8715" width="14.7109375" style="94" customWidth="1"/>
    <col min="8716" max="8718" width="15.7109375" style="94" customWidth="1"/>
    <col min="8719" max="8719" width="14" style="94" customWidth="1"/>
    <col min="8720" max="8960" width="9.140625" style="94"/>
    <col min="8961" max="8961" width="11.5703125" style="94" customWidth="1"/>
    <col min="8962" max="8962" width="15.7109375" style="94" customWidth="1"/>
    <col min="8963" max="8963" width="9.140625" style="94"/>
    <col min="8964" max="8967" width="12.7109375" style="94" customWidth="1"/>
    <col min="8968" max="8968" width="22" style="94" customWidth="1"/>
    <col min="8969" max="8970" width="15.7109375" style="94" customWidth="1"/>
    <col min="8971" max="8971" width="14.7109375" style="94" customWidth="1"/>
    <col min="8972" max="8974" width="15.7109375" style="94" customWidth="1"/>
    <col min="8975" max="8975" width="14" style="94" customWidth="1"/>
    <col min="8976" max="9216" width="9.140625" style="94"/>
    <col min="9217" max="9217" width="11.5703125" style="94" customWidth="1"/>
    <col min="9218" max="9218" width="15.7109375" style="94" customWidth="1"/>
    <col min="9219" max="9219" width="9.140625" style="94"/>
    <col min="9220" max="9223" width="12.7109375" style="94" customWidth="1"/>
    <col min="9224" max="9224" width="22" style="94" customWidth="1"/>
    <col min="9225" max="9226" width="15.7109375" style="94" customWidth="1"/>
    <col min="9227" max="9227" width="14.7109375" style="94" customWidth="1"/>
    <col min="9228" max="9230" width="15.7109375" style="94" customWidth="1"/>
    <col min="9231" max="9231" width="14" style="94" customWidth="1"/>
    <col min="9232" max="9472" width="9.140625" style="94"/>
    <col min="9473" max="9473" width="11.5703125" style="94" customWidth="1"/>
    <col min="9474" max="9474" width="15.7109375" style="94" customWidth="1"/>
    <col min="9475" max="9475" width="9.140625" style="94"/>
    <col min="9476" max="9479" width="12.7109375" style="94" customWidth="1"/>
    <col min="9480" max="9480" width="22" style="94" customWidth="1"/>
    <col min="9481" max="9482" width="15.7109375" style="94" customWidth="1"/>
    <col min="9483" max="9483" width="14.7109375" style="94" customWidth="1"/>
    <col min="9484" max="9486" width="15.7109375" style="94" customWidth="1"/>
    <col min="9487" max="9487" width="14" style="94" customWidth="1"/>
    <col min="9488" max="9728" width="9.140625" style="94"/>
    <col min="9729" max="9729" width="11.5703125" style="94" customWidth="1"/>
    <col min="9730" max="9730" width="15.7109375" style="94" customWidth="1"/>
    <col min="9731" max="9731" width="9.140625" style="94"/>
    <col min="9732" max="9735" width="12.7109375" style="94" customWidth="1"/>
    <col min="9736" max="9736" width="22" style="94" customWidth="1"/>
    <col min="9737" max="9738" width="15.7109375" style="94" customWidth="1"/>
    <col min="9739" max="9739" width="14.7109375" style="94" customWidth="1"/>
    <col min="9740" max="9742" width="15.7109375" style="94" customWidth="1"/>
    <col min="9743" max="9743" width="14" style="94" customWidth="1"/>
    <col min="9744" max="9984" width="9.140625" style="94"/>
    <col min="9985" max="9985" width="11.5703125" style="94" customWidth="1"/>
    <col min="9986" max="9986" width="15.7109375" style="94" customWidth="1"/>
    <col min="9987" max="9987" width="9.140625" style="94"/>
    <col min="9988" max="9991" width="12.7109375" style="94" customWidth="1"/>
    <col min="9992" max="9992" width="22" style="94" customWidth="1"/>
    <col min="9993" max="9994" width="15.7109375" style="94" customWidth="1"/>
    <col min="9995" max="9995" width="14.7109375" style="94" customWidth="1"/>
    <col min="9996" max="9998" width="15.7109375" style="94" customWidth="1"/>
    <col min="9999" max="9999" width="14" style="94" customWidth="1"/>
    <col min="10000" max="10240" width="9.140625" style="94"/>
    <col min="10241" max="10241" width="11.5703125" style="94" customWidth="1"/>
    <col min="10242" max="10242" width="15.7109375" style="94" customWidth="1"/>
    <col min="10243" max="10243" width="9.140625" style="94"/>
    <col min="10244" max="10247" width="12.7109375" style="94" customWidth="1"/>
    <col min="10248" max="10248" width="22" style="94" customWidth="1"/>
    <col min="10249" max="10250" width="15.7109375" style="94" customWidth="1"/>
    <col min="10251" max="10251" width="14.7109375" style="94" customWidth="1"/>
    <col min="10252" max="10254" width="15.7109375" style="94" customWidth="1"/>
    <col min="10255" max="10255" width="14" style="94" customWidth="1"/>
    <col min="10256" max="10496" width="9.140625" style="94"/>
    <col min="10497" max="10497" width="11.5703125" style="94" customWidth="1"/>
    <col min="10498" max="10498" width="15.7109375" style="94" customWidth="1"/>
    <col min="10499" max="10499" width="9.140625" style="94"/>
    <col min="10500" max="10503" width="12.7109375" style="94" customWidth="1"/>
    <col min="10504" max="10504" width="22" style="94" customWidth="1"/>
    <col min="10505" max="10506" width="15.7109375" style="94" customWidth="1"/>
    <col min="10507" max="10507" width="14.7109375" style="94" customWidth="1"/>
    <col min="10508" max="10510" width="15.7109375" style="94" customWidth="1"/>
    <col min="10511" max="10511" width="14" style="94" customWidth="1"/>
    <col min="10512" max="10752" width="9.140625" style="94"/>
    <col min="10753" max="10753" width="11.5703125" style="94" customWidth="1"/>
    <col min="10754" max="10754" width="15.7109375" style="94" customWidth="1"/>
    <col min="10755" max="10755" width="9.140625" style="94"/>
    <col min="10756" max="10759" width="12.7109375" style="94" customWidth="1"/>
    <col min="10760" max="10760" width="22" style="94" customWidth="1"/>
    <col min="10761" max="10762" width="15.7109375" style="94" customWidth="1"/>
    <col min="10763" max="10763" width="14.7109375" style="94" customWidth="1"/>
    <col min="10764" max="10766" width="15.7109375" style="94" customWidth="1"/>
    <col min="10767" max="10767" width="14" style="94" customWidth="1"/>
    <col min="10768" max="11008" width="9.140625" style="94"/>
    <col min="11009" max="11009" width="11.5703125" style="94" customWidth="1"/>
    <col min="11010" max="11010" width="15.7109375" style="94" customWidth="1"/>
    <col min="11011" max="11011" width="9.140625" style="94"/>
    <col min="11012" max="11015" width="12.7109375" style="94" customWidth="1"/>
    <col min="11016" max="11016" width="22" style="94" customWidth="1"/>
    <col min="11017" max="11018" width="15.7109375" style="94" customWidth="1"/>
    <col min="11019" max="11019" width="14.7109375" style="94" customWidth="1"/>
    <col min="11020" max="11022" width="15.7109375" style="94" customWidth="1"/>
    <col min="11023" max="11023" width="14" style="94" customWidth="1"/>
    <col min="11024" max="11264" width="9.140625" style="94"/>
    <col min="11265" max="11265" width="11.5703125" style="94" customWidth="1"/>
    <col min="11266" max="11266" width="15.7109375" style="94" customWidth="1"/>
    <col min="11267" max="11267" width="9.140625" style="94"/>
    <col min="11268" max="11271" width="12.7109375" style="94" customWidth="1"/>
    <col min="11272" max="11272" width="22" style="94" customWidth="1"/>
    <col min="11273" max="11274" width="15.7109375" style="94" customWidth="1"/>
    <col min="11275" max="11275" width="14.7109375" style="94" customWidth="1"/>
    <col min="11276" max="11278" width="15.7109375" style="94" customWidth="1"/>
    <col min="11279" max="11279" width="14" style="94" customWidth="1"/>
    <col min="11280" max="11520" width="9.140625" style="94"/>
    <col min="11521" max="11521" width="11.5703125" style="94" customWidth="1"/>
    <col min="11522" max="11522" width="15.7109375" style="94" customWidth="1"/>
    <col min="11523" max="11523" width="9.140625" style="94"/>
    <col min="11524" max="11527" width="12.7109375" style="94" customWidth="1"/>
    <col min="11528" max="11528" width="22" style="94" customWidth="1"/>
    <col min="11529" max="11530" width="15.7109375" style="94" customWidth="1"/>
    <col min="11531" max="11531" width="14.7109375" style="94" customWidth="1"/>
    <col min="11532" max="11534" width="15.7109375" style="94" customWidth="1"/>
    <col min="11535" max="11535" width="14" style="94" customWidth="1"/>
    <col min="11536" max="11776" width="9.140625" style="94"/>
    <col min="11777" max="11777" width="11.5703125" style="94" customWidth="1"/>
    <col min="11778" max="11778" width="15.7109375" style="94" customWidth="1"/>
    <col min="11779" max="11779" width="9.140625" style="94"/>
    <col min="11780" max="11783" width="12.7109375" style="94" customWidth="1"/>
    <col min="11784" max="11784" width="22" style="94" customWidth="1"/>
    <col min="11785" max="11786" width="15.7109375" style="94" customWidth="1"/>
    <col min="11787" max="11787" width="14.7109375" style="94" customWidth="1"/>
    <col min="11788" max="11790" width="15.7109375" style="94" customWidth="1"/>
    <col min="11791" max="11791" width="14" style="94" customWidth="1"/>
    <col min="11792" max="12032" width="9.140625" style="94"/>
    <col min="12033" max="12033" width="11.5703125" style="94" customWidth="1"/>
    <col min="12034" max="12034" width="15.7109375" style="94" customWidth="1"/>
    <col min="12035" max="12035" width="9.140625" style="94"/>
    <col min="12036" max="12039" width="12.7109375" style="94" customWidth="1"/>
    <col min="12040" max="12040" width="22" style="94" customWidth="1"/>
    <col min="12041" max="12042" width="15.7109375" style="94" customWidth="1"/>
    <col min="12043" max="12043" width="14.7109375" style="94" customWidth="1"/>
    <col min="12044" max="12046" width="15.7109375" style="94" customWidth="1"/>
    <col min="12047" max="12047" width="14" style="94" customWidth="1"/>
    <col min="12048" max="12288" width="9.140625" style="94"/>
    <col min="12289" max="12289" width="11.5703125" style="94" customWidth="1"/>
    <col min="12290" max="12290" width="15.7109375" style="94" customWidth="1"/>
    <col min="12291" max="12291" width="9.140625" style="94"/>
    <col min="12292" max="12295" width="12.7109375" style="94" customWidth="1"/>
    <col min="12296" max="12296" width="22" style="94" customWidth="1"/>
    <col min="12297" max="12298" width="15.7109375" style="94" customWidth="1"/>
    <col min="12299" max="12299" width="14.7109375" style="94" customWidth="1"/>
    <col min="12300" max="12302" width="15.7109375" style="94" customWidth="1"/>
    <col min="12303" max="12303" width="14" style="94" customWidth="1"/>
    <col min="12304" max="12544" width="9.140625" style="94"/>
    <col min="12545" max="12545" width="11.5703125" style="94" customWidth="1"/>
    <col min="12546" max="12546" width="15.7109375" style="94" customWidth="1"/>
    <col min="12547" max="12547" width="9.140625" style="94"/>
    <col min="12548" max="12551" width="12.7109375" style="94" customWidth="1"/>
    <col min="12552" max="12552" width="22" style="94" customWidth="1"/>
    <col min="12553" max="12554" width="15.7109375" style="94" customWidth="1"/>
    <col min="12555" max="12555" width="14.7109375" style="94" customWidth="1"/>
    <col min="12556" max="12558" width="15.7109375" style="94" customWidth="1"/>
    <col min="12559" max="12559" width="14" style="94" customWidth="1"/>
    <col min="12560" max="12800" width="9.140625" style="94"/>
    <col min="12801" max="12801" width="11.5703125" style="94" customWidth="1"/>
    <col min="12802" max="12802" width="15.7109375" style="94" customWidth="1"/>
    <col min="12803" max="12803" width="9.140625" style="94"/>
    <col min="12804" max="12807" width="12.7109375" style="94" customWidth="1"/>
    <col min="12808" max="12808" width="22" style="94" customWidth="1"/>
    <col min="12809" max="12810" width="15.7109375" style="94" customWidth="1"/>
    <col min="12811" max="12811" width="14.7109375" style="94" customWidth="1"/>
    <col min="12812" max="12814" width="15.7109375" style="94" customWidth="1"/>
    <col min="12815" max="12815" width="14" style="94" customWidth="1"/>
    <col min="12816" max="13056" width="9.140625" style="94"/>
    <col min="13057" max="13057" width="11.5703125" style="94" customWidth="1"/>
    <col min="13058" max="13058" width="15.7109375" style="94" customWidth="1"/>
    <col min="13059" max="13059" width="9.140625" style="94"/>
    <col min="13060" max="13063" width="12.7109375" style="94" customWidth="1"/>
    <col min="13064" max="13064" width="22" style="94" customWidth="1"/>
    <col min="13065" max="13066" width="15.7109375" style="94" customWidth="1"/>
    <col min="13067" max="13067" width="14.7109375" style="94" customWidth="1"/>
    <col min="13068" max="13070" width="15.7109375" style="94" customWidth="1"/>
    <col min="13071" max="13071" width="14" style="94" customWidth="1"/>
    <col min="13072" max="13312" width="9.140625" style="94"/>
    <col min="13313" max="13313" width="11.5703125" style="94" customWidth="1"/>
    <col min="13314" max="13314" width="15.7109375" style="94" customWidth="1"/>
    <col min="13315" max="13315" width="9.140625" style="94"/>
    <col min="13316" max="13319" width="12.7109375" style="94" customWidth="1"/>
    <col min="13320" max="13320" width="22" style="94" customWidth="1"/>
    <col min="13321" max="13322" width="15.7109375" style="94" customWidth="1"/>
    <col min="13323" max="13323" width="14.7109375" style="94" customWidth="1"/>
    <col min="13324" max="13326" width="15.7109375" style="94" customWidth="1"/>
    <col min="13327" max="13327" width="14" style="94" customWidth="1"/>
    <col min="13328" max="13568" width="9.140625" style="94"/>
    <col min="13569" max="13569" width="11.5703125" style="94" customWidth="1"/>
    <col min="13570" max="13570" width="15.7109375" style="94" customWidth="1"/>
    <col min="13571" max="13571" width="9.140625" style="94"/>
    <col min="13572" max="13575" width="12.7109375" style="94" customWidth="1"/>
    <col min="13576" max="13576" width="22" style="94" customWidth="1"/>
    <col min="13577" max="13578" width="15.7109375" style="94" customWidth="1"/>
    <col min="13579" max="13579" width="14.7109375" style="94" customWidth="1"/>
    <col min="13580" max="13582" width="15.7109375" style="94" customWidth="1"/>
    <col min="13583" max="13583" width="14" style="94" customWidth="1"/>
    <col min="13584" max="13824" width="9.140625" style="94"/>
    <col min="13825" max="13825" width="11.5703125" style="94" customWidth="1"/>
    <col min="13826" max="13826" width="15.7109375" style="94" customWidth="1"/>
    <col min="13827" max="13827" width="9.140625" style="94"/>
    <col min="13828" max="13831" width="12.7109375" style="94" customWidth="1"/>
    <col min="13832" max="13832" width="22" style="94" customWidth="1"/>
    <col min="13833" max="13834" width="15.7109375" style="94" customWidth="1"/>
    <col min="13835" max="13835" width="14.7109375" style="94" customWidth="1"/>
    <col min="13836" max="13838" width="15.7109375" style="94" customWidth="1"/>
    <col min="13839" max="13839" width="14" style="94" customWidth="1"/>
    <col min="13840" max="14080" width="9.140625" style="94"/>
    <col min="14081" max="14081" width="11.5703125" style="94" customWidth="1"/>
    <col min="14082" max="14082" width="15.7109375" style="94" customWidth="1"/>
    <col min="14083" max="14083" width="9.140625" style="94"/>
    <col min="14084" max="14087" width="12.7109375" style="94" customWidth="1"/>
    <col min="14088" max="14088" width="22" style="94" customWidth="1"/>
    <col min="14089" max="14090" width="15.7109375" style="94" customWidth="1"/>
    <col min="14091" max="14091" width="14.7109375" style="94" customWidth="1"/>
    <col min="14092" max="14094" width="15.7109375" style="94" customWidth="1"/>
    <col min="14095" max="14095" width="14" style="94" customWidth="1"/>
    <col min="14096" max="14336" width="9.140625" style="94"/>
    <col min="14337" max="14337" width="11.5703125" style="94" customWidth="1"/>
    <col min="14338" max="14338" width="15.7109375" style="94" customWidth="1"/>
    <col min="14339" max="14339" width="9.140625" style="94"/>
    <col min="14340" max="14343" width="12.7109375" style="94" customWidth="1"/>
    <col min="14344" max="14344" width="22" style="94" customWidth="1"/>
    <col min="14345" max="14346" width="15.7109375" style="94" customWidth="1"/>
    <col min="14347" max="14347" width="14.7109375" style="94" customWidth="1"/>
    <col min="14348" max="14350" width="15.7109375" style="94" customWidth="1"/>
    <col min="14351" max="14351" width="14" style="94" customWidth="1"/>
    <col min="14352" max="14592" width="9.140625" style="94"/>
    <col min="14593" max="14593" width="11.5703125" style="94" customWidth="1"/>
    <col min="14594" max="14594" width="15.7109375" style="94" customWidth="1"/>
    <col min="14595" max="14595" width="9.140625" style="94"/>
    <col min="14596" max="14599" width="12.7109375" style="94" customWidth="1"/>
    <col min="14600" max="14600" width="22" style="94" customWidth="1"/>
    <col min="14601" max="14602" width="15.7109375" style="94" customWidth="1"/>
    <col min="14603" max="14603" width="14.7109375" style="94" customWidth="1"/>
    <col min="14604" max="14606" width="15.7109375" style="94" customWidth="1"/>
    <col min="14607" max="14607" width="14" style="94" customWidth="1"/>
    <col min="14608" max="14848" width="9.140625" style="94"/>
    <col min="14849" max="14849" width="11.5703125" style="94" customWidth="1"/>
    <col min="14850" max="14850" width="15.7109375" style="94" customWidth="1"/>
    <col min="14851" max="14851" width="9.140625" style="94"/>
    <col min="14852" max="14855" width="12.7109375" style="94" customWidth="1"/>
    <col min="14856" max="14856" width="22" style="94" customWidth="1"/>
    <col min="14857" max="14858" width="15.7109375" style="94" customWidth="1"/>
    <col min="14859" max="14859" width="14.7109375" style="94" customWidth="1"/>
    <col min="14860" max="14862" width="15.7109375" style="94" customWidth="1"/>
    <col min="14863" max="14863" width="14" style="94" customWidth="1"/>
    <col min="14864" max="15104" width="9.140625" style="94"/>
    <col min="15105" max="15105" width="11.5703125" style="94" customWidth="1"/>
    <col min="15106" max="15106" width="15.7109375" style="94" customWidth="1"/>
    <col min="15107" max="15107" width="9.140625" style="94"/>
    <col min="15108" max="15111" width="12.7109375" style="94" customWidth="1"/>
    <col min="15112" max="15112" width="22" style="94" customWidth="1"/>
    <col min="15113" max="15114" width="15.7109375" style="94" customWidth="1"/>
    <col min="15115" max="15115" width="14.7109375" style="94" customWidth="1"/>
    <col min="15116" max="15118" width="15.7109375" style="94" customWidth="1"/>
    <col min="15119" max="15119" width="14" style="94" customWidth="1"/>
    <col min="15120" max="15360" width="9.140625" style="94"/>
    <col min="15361" max="15361" width="11.5703125" style="94" customWidth="1"/>
    <col min="15362" max="15362" width="15.7109375" style="94" customWidth="1"/>
    <col min="15363" max="15363" width="9.140625" style="94"/>
    <col min="15364" max="15367" width="12.7109375" style="94" customWidth="1"/>
    <col min="15368" max="15368" width="22" style="94" customWidth="1"/>
    <col min="15369" max="15370" width="15.7109375" style="94" customWidth="1"/>
    <col min="15371" max="15371" width="14.7109375" style="94" customWidth="1"/>
    <col min="15372" max="15374" width="15.7109375" style="94" customWidth="1"/>
    <col min="15375" max="15375" width="14" style="94" customWidth="1"/>
    <col min="15376" max="15616" width="9.140625" style="94"/>
    <col min="15617" max="15617" width="11.5703125" style="94" customWidth="1"/>
    <col min="15618" max="15618" width="15.7109375" style="94" customWidth="1"/>
    <col min="15619" max="15619" width="9.140625" style="94"/>
    <col min="15620" max="15623" width="12.7109375" style="94" customWidth="1"/>
    <col min="15624" max="15624" width="22" style="94" customWidth="1"/>
    <col min="15625" max="15626" width="15.7109375" style="94" customWidth="1"/>
    <col min="15627" max="15627" width="14.7109375" style="94" customWidth="1"/>
    <col min="15628" max="15630" width="15.7109375" style="94" customWidth="1"/>
    <col min="15631" max="15631" width="14" style="94" customWidth="1"/>
    <col min="15632" max="15872" width="9.140625" style="94"/>
    <col min="15873" max="15873" width="11.5703125" style="94" customWidth="1"/>
    <col min="15874" max="15874" width="15.7109375" style="94" customWidth="1"/>
    <col min="15875" max="15875" width="9.140625" style="94"/>
    <col min="15876" max="15879" width="12.7109375" style="94" customWidth="1"/>
    <col min="15880" max="15880" width="22" style="94" customWidth="1"/>
    <col min="15881" max="15882" width="15.7109375" style="94" customWidth="1"/>
    <col min="15883" max="15883" width="14.7109375" style="94" customWidth="1"/>
    <col min="15884" max="15886" width="15.7109375" style="94" customWidth="1"/>
    <col min="15887" max="15887" width="14" style="94" customWidth="1"/>
    <col min="15888" max="16128" width="9.140625" style="94"/>
    <col min="16129" max="16129" width="11.5703125" style="94" customWidth="1"/>
    <col min="16130" max="16130" width="15.7109375" style="94" customWidth="1"/>
    <col min="16131" max="16131" width="9.140625" style="94"/>
    <col min="16132" max="16135" width="12.7109375" style="94" customWidth="1"/>
    <col min="16136" max="16136" width="22" style="94" customWidth="1"/>
    <col min="16137" max="16138" width="15.7109375" style="94" customWidth="1"/>
    <col min="16139" max="16139" width="14.7109375" style="94" customWidth="1"/>
    <col min="16140" max="16142" width="15.7109375" style="94" customWidth="1"/>
    <col min="16143" max="16143" width="14" style="94" customWidth="1"/>
    <col min="16144" max="16384" width="9.140625" style="94"/>
  </cols>
  <sheetData>
    <row r="1" spans="1:15" s="26" customFormat="1" ht="36.75" customHeight="1" thickBot="1" x14ac:dyDescent="0.3">
      <c r="A1" s="1466" t="s">
        <v>439</v>
      </c>
      <c r="B1" s="1466"/>
      <c r="C1" s="1466"/>
      <c r="D1" s="1466"/>
      <c r="E1" s="1466"/>
      <c r="F1" s="1466"/>
      <c r="G1" s="1466"/>
      <c r="H1" s="1466"/>
      <c r="I1" s="1466"/>
      <c r="J1" s="1466"/>
      <c r="K1" s="1466"/>
      <c r="L1" s="1466"/>
      <c r="M1" s="1466"/>
      <c r="N1" s="1466"/>
      <c r="O1" s="1466"/>
    </row>
    <row r="2" spans="1:15" s="2" customFormat="1" ht="25.5" customHeight="1" thickBot="1" x14ac:dyDescent="0.3">
      <c r="A2" s="981" t="s">
        <v>403</v>
      </c>
      <c r="B2" s="1467" t="s">
        <v>440</v>
      </c>
      <c r="C2" s="1468"/>
      <c r="D2" s="1469" t="s">
        <v>441</v>
      </c>
      <c r="E2" s="1467"/>
      <c r="F2" s="1467"/>
      <c r="G2" s="1467"/>
      <c r="H2" s="1467"/>
      <c r="I2" s="1467"/>
      <c r="J2" s="1467"/>
      <c r="K2" s="1470"/>
      <c r="L2" s="1471" t="s">
        <v>442</v>
      </c>
      <c r="M2" s="1467"/>
      <c r="N2" s="1467"/>
      <c r="O2" s="1470"/>
    </row>
    <row r="3" spans="1:15" s="2" customFormat="1" ht="15.75" customHeight="1" x14ac:dyDescent="0.25">
      <c r="A3" s="1472"/>
      <c r="B3" s="1473" t="s">
        <v>69</v>
      </c>
      <c r="C3" s="1227" t="s">
        <v>180</v>
      </c>
      <c r="D3" s="987">
        <v>1</v>
      </c>
      <c r="E3" s="980">
        <v>2</v>
      </c>
      <c r="F3" s="980">
        <v>3</v>
      </c>
      <c r="G3" s="980">
        <v>4</v>
      </c>
      <c r="H3" s="980">
        <v>5</v>
      </c>
      <c r="I3" s="980">
        <v>6</v>
      </c>
      <c r="J3" s="980">
        <v>7</v>
      </c>
      <c r="K3" s="988">
        <v>8</v>
      </c>
      <c r="L3" s="1228" t="s">
        <v>547</v>
      </c>
      <c r="M3" s="1476" t="s">
        <v>549</v>
      </c>
      <c r="N3" s="1476" t="s">
        <v>552</v>
      </c>
      <c r="O3" s="1465" t="s">
        <v>424</v>
      </c>
    </row>
    <row r="4" spans="1:15" s="2" customFormat="1" ht="57" customHeight="1" thickBot="1" x14ac:dyDescent="0.3">
      <c r="A4" s="1206"/>
      <c r="B4" s="1474"/>
      <c r="C4" s="1208"/>
      <c r="D4" s="774" t="s">
        <v>443</v>
      </c>
      <c r="E4" s="775" t="s">
        <v>444</v>
      </c>
      <c r="F4" s="775" t="s">
        <v>445</v>
      </c>
      <c r="G4" s="775" t="s">
        <v>446</v>
      </c>
      <c r="H4" s="775" t="s">
        <v>447</v>
      </c>
      <c r="I4" s="775" t="s">
        <v>448</v>
      </c>
      <c r="J4" s="775" t="s">
        <v>449</v>
      </c>
      <c r="K4" s="784" t="s">
        <v>450</v>
      </c>
      <c r="L4" s="1475"/>
      <c r="M4" s="1207"/>
      <c r="N4" s="1207"/>
      <c r="O4" s="1249"/>
    </row>
    <row r="5" spans="1:15" s="658" customFormat="1" ht="26.1" customHeight="1" x14ac:dyDescent="0.25">
      <c r="A5" s="150" t="s">
        <v>426</v>
      </c>
      <c r="B5" s="781" t="s">
        <v>72</v>
      </c>
      <c r="C5" s="870" t="s">
        <v>733</v>
      </c>
      <c r="D5" s="989" t="s">
        <v>553</v>
      </c>
      <c r="E5" s="978" t="s">
        <v>452</v>
      </c>
      <c r="F5" s="978" t="s">
        <v>452</v>
      </c>
      <c r="G5" s="978" t="s">
        <v>453</v>
      </c>
      <c r="H5" s="978" t="s">
        <v>452</v>
      </c>
      <c r="I5" s="978"/>
      <c r="J5" s="978" t="s">
        <v>453</v>
      </c>
      <c r="K5" s="990" t="s">
        <v>456</v>
      </c>
      <c r="L5" s="982">
        <v>601271.64</v>
      </c>
      <c r="M5" s="979">
        <v>266895.31</v>
      </c>
      <c r="N5" s="979">
        <v>587785.9</v>
      </c>
      <c r="O5" s="183">
        <v>1</v>
      </c>
    </row>
    <row r="6" spans="1:15" s="658" customFormat="1" ht="26.1" customHeight="1" x14ac:dyDescent="0.25">
      <c r="A6" s="39" t="s">
        <v>426</v>
      </c>
      <c r="B6" s="41" t="s">
        <v>72</v>
      </c>
      <c r="C6" s="237" t="s">
        <v>733</v>
      </c>
      <c r="D6" s="991" t="s">
        <v>553</v>
      </c>
      <c r="E6" s="49" t="s">
        <v>452</v>
      </c>
      <c r="F6" s="49" t="s">
        <v>457</v>
      </c>
      <c r="G6" s="49" t="s">
        <v>453</v>
      </c>
      <c r="H6" s="49" t="s">
        <v>452</v>
      </c>
      <c r="I6" s="49"/>
      <c r="J6" s="49" t="s">
        <v>453</v>
      </c>
      <c r="K6" s="992" t="s">
        <v>456</v>
      </c>
      <c r="L6" s="983">
        <v>1296785.49</v>
      </c>
      <c r="M6" s="50">
        <v>777867.04</v>
      </c>
      <c r="N6" s="50">
        <v>452221.64</v>
      </c>
      <c r="O6" s="185">
        <v>3</v>
      </c>
    </row>
    <row r="7" spans="1:15" s="658" customFormat="1" ht="26.1" customHeight="1" x14ac:dyDescent="0.25">
      <c r="A7" s="39" t="s">
        <v>426</v>
      </c>
      <c r="B7" s="41" t="s">
        <v>72</v>
      </c>
      <c r="C7" s="237" t="s">
        <v>733</v>
      </c>
      <c r="D7" s="991" t="s">
        <v>553</v>
      </c>
      <c r="E7" s="49" t="s">
        <v>452</v>
      </c>
      <c r="F7" s="49" t="s">
        <v>459</v>
      </c>
      <c r="G7" s="49" t="s">
        <v>453</v>
      </c>
      <c r="H7" s="49" t="s">
        <v>452</v>
      </c>
      <c r="I7" s="49"/>
      <c r="J7" s="49" t="s">
        <v>453</v>
      </c>
      <c r="K7" s="992" t="s">
        <v>456</v>
      </c>
      <c r="L7" s="983">
        <v>357455.06</v>
      </c>
      <c r="M7" s="50">
        <v>195642.81</v>
      </c>
      <c r="N7" s="50">
        <v>0</v>
      </c>
      <c r="O7" s="185">
        <v>1</v>
      </c>
    </row>
    <row r="8" spans="1:15" s="658" customFormat="1" ht="26.1" customHeight="1" x14ac:dyDescent="0.25">
      <c r="A8" s="39" t="s">
        <v>429</v>
      </c>
      <c r="B8" s="41" t="s">
        <v>72</v>
      </c>
      <c r="C8" s="237" t="s">
        <v>733</v>
      </c>
      <c r="D8" s="991" t="s">
        <v>728</v>
      </c>
      <c r="E8" s="49" t="s">
        <v>452</v>
      </c>
      <c r="F8" s="49" t="s">
        <v>452</v>
      </c>
      <c r="G8" s="49" t="s">
        <v>452</v>
      </c>
      <c r="H8" s="49" t="s">
        <v>555</v>
      </c>
      <c r="I8" s="49"/>
      <c r="J8" s="49" t="s">
        <v>465</v>
      </c>
      <c r="K8" s="992" t="s">
        <v>456</v>
      </c>
      <c r="L8" s="983">
        <v>665687.24</v>
      </c>
      <c r="M8" s="50">
        <v>665687.24</v>
      </c>
      <c r="N8" s="50">
        <v>408640.72</v>
      </c>
      <c r="O8" s="185">
        <v>2</v>
      </c>
    </row>
    <row r="9" spans="1:15" s="658" customFormat="1" ht="26.1" customHeight="1" x14ac:dyDescent="0.25">
      <c r="A9" s="39" t="s">
        <v>429</v>
      </c>
      <c r="B9" s="41" t="s">
        <v>72</v>
      </c>
      <c r="C9" s="237" t="s">
        <v>733</v>
      </c>
      <c r="D9" s="991" t="s">
        <v>728</v>
      </c>
      <c r="E9" s="49" t="s">
        <v>452</v>
      </c>
      <c r="F9" s="49" t="s">
        <v>452</v>
      </c>
      <c r="G9" s="49" t="s">
        <v>452</v>
      </c>
      <c r="H9" s="49" t="s">
        <v>555</v>
      </c>
      <c r="I9" s="49"/>
      <c r="J9" s="49" t="s">
        <v>583</v>
      </c>
      <c r="K9" s="992" t="s">
        <v>456</v>
      </c>
      <c r="L9" s="983">
        <v>629688.15</v>
      </c>
      <c r="M9" s="50">
        <v>629688.15</v>
      </c>
      <c r="N9" s="50">
        <v>616973.79</v>
      </c>
      <c r="O9" s="185">
        <v>1</v>
      </c>
    </row>
    <row r="10" spans="1:15" s="658" customFormat="1" ht="26.1" customHeight="1" x14ac:dyDescent="0.25">
      <c r="A10" s="39" t="s">
        <v>429</v>
      </c>
      <c r="B10" s="41" t="s">
        <v>72</v>
      </c>
      <c r="C10" s="237" t="s">
        <v>733</v>
      </c>
      <c r="D10" s="991" t="s">
        <v>728</v>
      </c>
      <c r="E10" s="49" t="s">
        <v>452</v>
      </c>
      <c r="F10" s="49" t="s">
        <v>452</v>
      </c>
      <c r="G10" s="49" t="s">
        <v>452</v>
      </c>
      <c r="H10" s="49" t="s">
        <v>555</v>
      </c>
      <c r="I10" s="49"/>
      <c r="J10" s="49" t="s">
        <v>455</v>
      </c>
      <c r="K10" s="992" t="s">
        <v>456</v>
      </c>
      <c r="L10" s="983">
        <v>572283.43000000005</v>
      </c>
      <c r="M10" s="50">
        <v>572283.43000000005</v>
      </c>
      <c r="N10" s="50">
        <v>0</v>
      </c>
      <c r="O10" s="185">
        <v>1</v>
      </c>
    </row>
    <row r="11" spans="1:15" s="658" customFormat="1" ht="26.1" customHeight="1" x14ac:dyDescent="0.25">
      <c r="A11" s="39" t="s">
        <v>429</v>
      </c>
      <c r="B11" s="41" t="s">
        <v>72</v>
      </c>
      <c r="C11" s="237" t="s">
        <v>733</v>
      </c>
      <c r="D11" s="991" t="s">
        <v>728</v>
      </c>
      <c r="E11" s="49" t="s">
        <v>452</v>
      </c>
      <c r="F11" s="49" t="s">
        <v>452</v>
      </c>
      <c r="G11" s="49" t="s">
        <v>452</v>
      </c>
      <c r="H11" s="49" t="s">
        <v>555</v>
      </c>
      <c r="I11" s="49"/>
      <c r="J11" s="49" t="s">
        <v>458</v>
      </c>
      <c r="K11" s="992" t="s">
        <v>456</v>
      </c>
      <c r="L11" s="983">
        <v>105333.27</v>
      </c>
      <c r="M11" s="50">
        <v>105333.27</v>
      </c>
      <c r="N11" s="50">
        <v>104861.19</v>
      </c>
      <c r="O11" s="185">
        <v>1</v>
      </c>
    </row>
    <row r="12" spans="1:15" s="658" customFormat="1" ht="26.1" customHeight="1" x14ac:dyDescent="0.25">
      <c r="A12" s="39" t="s">
        <v>429</v>
      </c>
      <c r="B12" s="41" t="s">
        <v>72</v>
      </c>
      <c r="C12" s="237" t="s">
        <v>733</v>
      </c>
      <c r="D12" s="991" t="s">
        <v>728</v>
      </c>
      <c r="E12" s="49" t="s">
        <v>452</v>
      </c>
      <c r="F12" s="49" t="s">
        <v>452</v>
      </c>
      <c r="G12" s="49" t="s">
        <v>453</v>
      </c>
      <c r="H12" s="49" t="s">
        <v>555</v>
      </c>
      <c r="I12" s="49"/>
      <c r="J12" s="49" t="s">
        <v>455</v>
      </c>
      <c r="K12" s="992" t="s">
        <v>456</v>
      </c>
      <c r="L12" s="983">
        <v>5083046.22</v>
      </c>
      <c r="M12" s="50">
        <v>5083046.22</v>
      </c>
      <c r="N12" s="50">
        <v>3938298.17</v>
      </c>
      <c r="O12" s="185">
        <v>1</v>
      </c>
    </row>
    <row r="13" spans="1:15" s="658" customFormat="1" ht="26.1" customHeight="1" x14ac:dyDescent="0.25">
      <c r="A13" s="39" t="s">
        <v>429</v>
      </c>
      <c r="B13" s="41" t="s">
        <v>72</v>
      </c>
      <c r="C13" s="237" t="s">
        <v>733</v>
      </c>
      <c r="D13" s="991" t="s">
        <v>728</v>
      </c>
      <c r="E13" s="49" t="s">
        <v>452</v>
      </c>
      <c r="F13" s="49" t="s">
        <v>457</v>
      </c>
      <c r="G13" s="49" t="s">
        <v>452</v>
      </c>
      <c r="H13" s="49" t="s">
        <v>555</v>
      </c>
      <c r="I13" s="49"/>
      <c r="J13" s="49" t="s">
        <v>465</v>
      </c>
      <c r="K13" s="992" t="s">
        <v>456</v>
      </c>
      <c r="L13" s="983">
        <v>1512709</v>
      </c>
      <c r="M13" s="50">
        <v>1476781.56</v>
      </c>
      <c r="N13" s="50">
        <v>820544.55</v>
      </c>
      <c r="O13" s="185">
        <v>6</v>
      </c>
    </row>
    <row r="14" spans="1:15" s="658" customFormat="1" ht="26.1" customHeight="1" x14ac:dyDescent="0.25">
      <c r="A14" s="39" t="s">
        <v>429</v>
      </c>
      <c r="B14" s="41" t="s">
        <v>72</v>
      </c>
      <c r="C14" s="237" t="s">
        <v>733</v>
      </c>
      <c r="D14" s="991" t="s">
        <v>728</v>
      </c>
      <c r="E14" s="49" t="s">
        <v>452</v>
      </c>
      <c r="F14" s="49" t="s">
        <v>457</v>
      </c>
      <c r="G14" s="49" t="s">
        <v>452</v>
      </c>
      <c r="H14" s="49" t="s">
        <v>555</v>
      </c>
      <c r="I14" s="49"/>
      <c r="J14" s="49" t="s">
        <v>586</v>
      </c>
      <c r="K14" s="992" t="s">
        <v>456</v>
      </c>
      <c r="L14" s="983">
        <v>289429.43</v>
      </c>
      <c r="M14" s="50">
        <v>289429.43</v>
      </c>
      <c r="N14" s="50">
        <v>289402.44</v>
      </c>
      <c r="O14" s="185">
        <v>1</v>
      </c>
    </row>
    <row r="15" spans="1:15" s="658" customFormat="1" ht="26.1" customHeight="1" x14ac:dyDescent="0.25">
      <c r="A15" s="39" t="s">
        <v>429</v>
      </c>
      <c r="B15" s="41" t="s">
        <v>72</v>
      </c>
      <c r="C15" s="237" t="s">
        <v>733</v>
      </c>
      <c r="D15" s="991" t="s">
        <v>728</v>
      </c>
      <c r="E15" s="49" t="s">
        <v>452</v>
      </c>
      <c r="F15" s="49" t="s">
        <v>457</v>
      </c>
      <c r="G15" s="49" t="s">
        <v>452</v>
      </c>
      <c r="H15" s="49" t="s">
        <v>555</v>
      </c>
      <c r="I15" s="49"/>
      <c r="J15" s="49" t="s">
        <v>458</v>
      </c>
      <c r="K15" s="992" t="s">
        <v>456</v>
      </c>
      <c r="L15" s="983">
        <v>1863301.82</v>
      </c>
      <c r="M15" s="50">
        <v>1863301.82</v>
      </c>
      <c r="N15" s="50">
        <v>1294625.3799999999</v>
      </c>
      <c r="O15" s="185">
        <v>3</v>
      </c>
    </row>
    <row r="16" spans="1:15" s="658" customFormat="1" ht="26.1" customHeight="1" x14ac:dyDescent="0.25">
      <c r="A16" s="39" t="s">
        <v>429</v>
      </c>
      <c r="B16" s="41" t="s">
        <v>72</v>
      </c>
      <c r="C16" s="237" t="s">
        <v>733</v>
      </c>
      <c r="D16" s="991" t="s">
        <v>728</v>
      </c>
      <c r="E16" s="49" t="s">
        <v>452</v>
      </c>
      <c r="F16" s="49" t="s">
        <v>457</v>
      </c>
      <c r="G16" s="49" t="s">
        <v>453</v>
      </c>
      <c r="H16" s="49" t="s">
        <v>555</v>
      </c>
      <c r="I16" s="49"/>
      <c r="J16" s="49" t="s">
        <v>465</v>
      </c>
      <c r="K16" s="992" t="s">
        <v>456</v>
      </c>
      <c r="L16" s="983">
        <v>755566.05</v>
      </c>
      <c r="M16" s="50">
        <v>755566.05</v>
      </c>
      <c r="N16" s="50">
        <v>0</v>
      </c>
      <c r="O16" s="185">
        <v>3</v>
      </c>
    </row>
    <row r="17" spans="1:15" s="658" customFormat="1" ht="26.1" customHeight="1" x14ac:dyDescent="0.25">
      <c r="A17" s="39" t="s">
        <v>429</v>
      </c>
      <c r="B17" s="41" t="s">
        <v>72</v>
      </c>
      <c r="C17" s="237" t="s">
        <v>733</v>
      </c>
      <c r="D17" s="991" t="s">
        <v>728</v>
      </c>
      <c r="E17" s="49" t="s">
        <v>452</v>
      </c>
      <c r="F17" s="49" t="s">
        <v>457</v>
      </c>
      <c r="G17" s="49" t="s">
        <v>453</v>
      </c>
      <c r="H17" s="49" t="s">
        <v>555</v>
      </c>
      <c r="I17" s="49"/>
      <c r="J17" s="49" t="s">
        <v>461</v>
      </c>
      <c r="K17" s="992" t="s">
        <v>456</v>
      </c>
      <c r="L17" s="983">
        <v>185138.09</v>
      </c>
      <c r="M17" s="50">
        <v>185138.09</v>
      </c>
      <c r="N17" s="50">
        <v>185138.09</v>
      </c>
      <c r="O17" s="185">
        <v>1</v>
      </c>
    </row>
    <row r="18" spans="1:15" s="658" customFormat="1" ht="26.1" customHeight="1" x14ac:dyDescent="0.25">
      <c r="A18" s="39" t="s">
        <v>429</v>
      </c>
      <c r="B18" s="41" t="s">
        <v>72</v>
      </c>
      <c r="C18" s="237" t="s">
        <v>733</v>
      </c>
      <c r="D18" s="991" t="s">
        <v>728</v>
      </c>
      <c r="E18" s="49" t="s">
        <v>452</v>
      </c>
      <c r="F18" s="49" t="s">
        <v>457</v>
      </c>
      <c r="G18" s="49" t="s">
        <v>453</v>
      </c>
      <c r="H18" s="49" t="s">
        <v>555</v>
      </c>
      <c r="I18" s="49"/>
      <c r="J18" s="49" t="s">
        <v>455</v>
      </c>
      <c r="K18" s="992" t="s">
        <v>456</v>
      </c>
      <c r="L18" s="983">
        <v>12394793.130000001</v>
      </c>
      <c r="M18" s="50">
        <v>12343371.49</v>
      </c>
      <c r="N18" s="50">
        <v>7749112.7300000004</v>
      </c>
      <c r="O18" s="185">
        <v>17</v>
      </c>
    </row>
    <row r="19" spans="1:15" s="658" customFormat="1" ht="26.1" customHeight="1" x14ac:dyDescent="0.25">
      <c r="A19" s="39" t="s">
        <v>429</v>
      </c>
      <c r="B19" s="41" t="s">
        <v>72</v>
      </c>
      <c r="C19" s="237" t="s">
        <v>733</v>
      </c>
      <c r="D19" s="991" t="s">
        <v>728</v>
      </c>
      <c r="E19" s="49" t="s">
        <v>452</v>
      </c>
      <c r="F19" s="49" t="s">
        <v>459</v>
      </c>
      <c r="G19" s="49" t="s">
        <v>452</v>
      </c>
      <c r="H19" s="49" t="s">
        <v>555</v>
      </c>
      <c r="I19" s="49"/>
      <c r="J19" s="49" t="s">
        <v>465</v>
      </c>
      <c r="K19" s="992" t="s">
        <v>456</v>
      </c>
      <c r="L19" s="983">
        <v>2860442.37</v>
      </c>
      <c r="M19" s="50">
        <v>2860442.37</v>
      </c>
      <c r="N19" s="50">
        <v>1311937.44</v>
      </c>
      <c r="O19" s="185">
        <v>10</v>
      </c>
    </row>
    <row r="20" spans="1:15" s="658" customFormat="1" ht="26.1" customHeight="1" x14ac:dyDescent="0.25">
      <c r="A20" s="51" t="s">
        <v>429</v>
      </c>
      <c r="B20" s="52" t="s">
        <v>72</v>
      </c>
      <c r="C20" s="237" t="s">
        <v>733</v>
      </c>
      <c r="D20" s="993" t="s">
        <v>728</v>
      </c>
      <c r="E20" s="53" t="s">
        <v>452</v>
      </c>
      <c r="F20" s="53" t="s">
        <v>459</v>
      </c>
      <c r="G20" s="53" t="s">
        <v>452</v>
      </c>
      <c r="H20" s="53" t="s">
        <v>555</v>
      </c>
      <c r="I20" s="53"/>
      <c r="J20" s="53" t="s">
        <v>586</v>
      </c>
      <c r="K20" s="994" t="s">
        <v>456</v>
      </c>
      <c r="L20" s="984">
        <v>1438002.14</v>
      </c>
      <c r="M20" s="54">
        <v>1438002.14</v>
      </c>
      <c r="N20" s="54">
        <v>1215089.99</v>
      </c>
      <c r="O20" s="244">
        <v>4</v>
      </c>
    </row>
    <row r="21" spans="1:15" s="658" customFormat="1" ht="26.1" customHeight="1" x14ac:dyDescent="0.25">
      <c r="A21" s="51" t="s">
        <v>429</v>
      </c>
      <c r="B21" s="52" t="s">
        <v>72</v>
      </c>
      <c r="C21" s="237" t="s">
        <v>733</v>
      </c>
      <c r="D21" s="993" t="s">
        <v>728</v>
      </c>
      <c r="E21" s="53" t="s">
        <v>452</v>
      </c>
      <c r="F21" s="53" t="s">
        <v>459</v>
      </c>
      <c r="G21" s="53" t="s">
        <v>452</v>
      </c>
      <c r="H21" s="53" t="s">
        <v>555</v>
      </c>
      <c r="I21" s="53"/>
      <c r="J21" s="53" t="s">
        <v>455</v>
      </c>
      <c r="K21" s="994" t="s">
        <v>456</v>
      </c>
      <c r="L21" s="984">
        <v>166939</v>
      </c>
      <c r="M21" s="54">
        <v>166939</v>
      </c>
      <c r="N21" s="54">
        <v>166939</v>
      </c>
      <c r="O21" s="244">
        <v>1</v>
      </c>
    </row>
    <row r="22" spans="1:15" s="658" customFormat="1" ht="26.1" customHeight="1" x14ac:dyDescent="0.25">
      <c r="A22" s="51" t="s">
        <v>429</v>
      </c>
      <c r="B22" s="52" t="s">
        <v>72</v>
      </c>
      <c r="C22" s="237" t="s">
        <v>733</v>
      </c>
      <c r="D22" s="993" t="s">
        <v>728</v>
      </c>
      <c r="E22" s="53" t="s">
        <v>452</v>
      </c>
      <c r="F22" s="53" t="s">
        <v>459</v>
      </c>
      <c r="G22" s="53" t="s">
        <v>452</v>
      </c>
      <c r="H22" s="53" t="s">
        <v>555</v>
      </c>
      <c r="I22" s="53"/>
      <c r="J22" s="53" t="s">
        <v>458</v>
      </c>
      <c r="K22" s="994" t="s">
        <v>456</v>
      </c>
      <c r="L22" s="984">
        <v>1139058.17</v>
      </c>
      <c r="M22" s="54">
        <v>1139058.17</v>
      </c>
      <c r="N22" s="54">
        <v>594891.37</v>
      </c>
      <c r="O22" s="244">
        <v>4</v>
      </c>
    </row>
    <row r="23" spans="1:15" s="658" customFormat="1" ht="26.1" customHeight="1" x14ac:dyDescent="0.25">
      <c r="A23" s="51" t="s">
        <v>429</v>
      </c>
      <c r="B23" s="52" t="s">
        <v>72</v>
      </c>
      <c r="C23" s="237" t="s">
        <v>733</v>
      </c>
      <c r="D23" s="993" t="s">
        <v>728</v>
      </c>
      <c r="E23" s="53" t="s">
        <v>452</v>
      </c>
      <c r="F23" s="53" t="s">
        <v>459</v>
      </c>
      <c r="G23" s="53" t="s">
        <v>453</v>
      </c>
      <c r="H23" s="53" t="s">
        <v>555</v>
      </c>
      <c r="I23" s="53"/>
      <c r="J23" s="53" t="s">
        <v>455</v>
      </c>
      <c r="K23" s="994" t="s">
        <v>456</v>
      </c>
      <c r="L23" s="984">
        <v>2782883.27</v>
      </c>
      <c r="M23" s="54">
        <v>2754291.76</v>
      </c>
      <c r="N23" s="54">
        <v>1225713.72</v>
      </c>
      <c r="O23" s="244">
        <v>16</v>
      </c>
    </row>
    <row r="24" spans="1:15" s="658" customFormat="1" ht="26.1" customHeight="1" x14ac:dyDescent="0.25">
      <c r="A24" s="51" t="s">
        <v>429</v>
      </c>
      <c r="B24" s="52" t="s">
        <v>72</v>
      </c>
      <c r="C24" s="237" t="s">
        <v>733</v>
      </c>
      <c r="D24" s="993" t="s">
        <v>728</v>
      </c>
      <c r="E24" s="53" t="s">
        <v>452</v>
      </c>
      <c r="F24" s="53" t="s">
        <v>459</v>
      </c>
      <c r="G24" s="53" t="s">
        <v>453</v>
      </c>
      <c r="H24" s="53" t="s">
        <v>555</v>
      </c>
      <c r="I24" s="53"/>
      <c r="J24" s="53" t="s">
        <v>458</v>
      </c>
      <c r="K24" s="994" t="s">
        <v>456</v>
      </c>
      <c r="L24" s="984">
        <v>229975.038</v>
      </c>
      <c r="M24" s="54">
        <v>229975.04000000001</v>
      </c>
      <c r="N24" s="54">
        <v>229819.58</v>
      </c>
      <c r="O24" s="244">
        <v>1</v>
      </c>
    </row>
    <row r="25" spans="1:15" s="658" customFormat="1" ht="26.1" customHeight="1" x14ac:dyDescent="0.25">
      <c r="A25" s="51" t="s">
        <v>429</v>
      </c>
      <c r="B25" s="52" t="s">
        <v>72</v>
      </c>
      <c r="C25" s="237" t="s">
        <v>733</v>
      </c>
      <c r="D25" s="993" t="s">
        <v>565</v>
      </c>
      <c r="E25" s="53" t="s">
        <v>555</v>
      </c>
      <c r="F25" s="53" t="s">
        <v>452</v>
      </c>
      <c r="G25" s="53" t="s">
        <v>453</v>
      </c>
      <c r="H25" s="53" t="s">
        <v>555</v>
      </c>
      <c r="I25" s="53"/>
      <c r="J25" s="53" t="s">
        <v>556</v>
      </c>
      <c r="K25" s="994" t="s">
        <v>456</v>
      </c>
      <c r="L25" s="984">
        <v>4689510.1399999997</v>
      </c>
      <c r="M25" s="54">
        <v>3986083.62</v>
      </c>
      <c r="N25" s="54">
        <v>4689510.1399999997</v>
      </c>
      <c r="O25" s="244">
        <v>1</v>
      </c>
    </row>
    <row r="26" spans="1:15" s="658" customFormat="1" ht="26.1" customHeight="1" x14ac:dyDescent="0.25">
      <c r="A26" s="51" t="s">
        <v>431</v>
      </c>
      <c r="B26" s="52" t="s">
        <v>72</v>
      </c>
      <c r="C26" s="237" t="s">
        <v>733</v>
      </c>
      <c r="D26" s="993" t="s">
        <v>730</v>
      </c>
      <c r="E26" s="53" t="s">
        <v>452</v>
      </c>
      <c r="F26" s="53" t="s">
        <v>452</v>
      </c>
      <c r="G26" s="53" t="s">
        <v>453</v>
      </c>
      <c r="H26" s="53" t="s">
        <v>454</v>
      </c>
      <c r="I26" s="53"/>
      <c r="J26" s="53" t="s">
        <v>562</v>
      </c>
      <c r="K26" s="994" t="s">
        <v>456</v>
      </c>
      <c r="L26" s="984">
        <v>645393.72</v>
      </c>
      <c r="M26" s="54">
        <v>645393.72</v>
      </c>
      <c r="N26" s="54">
        <v>571980.66</v>
      </c>
      <c r="O26" s="244">
        <v>1</v>
      </c>
    </row>
    <row r="27" spans="1:15" s="658" customFormat="1" ht="26.1" customHeight="1" x14ac:dyDescent="0.25">
      <c r="A27" s="51" t="s">
        <v>431</v>
      </c>
      <c r="B27" s="52" t="s">
        <v>72</v>
      </c>
      <c r="C27" s="237" t="s">
        <v>733</v>
      </c>
      <c r="D27" s="993" t="s">
        <v>730</v>
      </c>
      <c r="E27" s="53" t="s">
        <v>452</v>
      </c>
      <c r="F27" s="53" t="s">
        <v>452</v>
      </c>
      <c r="G27" s="53" t="s">
        <v>453</v>
      </c>
      <c r="H27" s="53" t="s">
        <v>454</v>
      </c>
      <c r="I27" s="53"/>
      <c r="J27" s="53" t="s">
        <v>455</v>
      </c>
      <c r="K27" s="994" t="s">
        <v>456</v>
      </c>
      <c r="L27" s="984">
        <v>1754636.23</v>
      </c>
      <c r="M27" s="54">
        <v>1491440.8</v>
      </c>
      <c r="N27" s="54">
        <v>0</v>
      </c>
      <c r="O27" s="244">
        <v>1</v>
      </c>
    </row>
    <row r="28" spans="1:15" s="658" customFormat="1" ht="26.1" customHeight="1" x14ac:dyDescent="0.25">
      <c r="A28" s="51" t="s">
        <v>431</v>
      </c>
      <c r="B28" s="52" t="s">
        <v>72</v>
      </c>
      <c r="C28" s="237" t="s">
        <v>733</v>
      </c>
      <c r="D28" s="993" t="s">
        <v>730</v>
      </c>
      <c r="E28" s="53" t="s">
        <v>452</v>
      </c>
      <c r="F28" s="53" t="s">
        <v>457</v>
      </c>
      <c r="G28" s="53" t="s">
        <v>453</v>
      </c>
      <c r="H28" s="53" t="s">
        <v>454</v>
      </c>
      <c r="I28" s="53"/>
      <c r="J28" s="53" t="s">
        <v>572</v>
      </c>
      <c r="K28" s="994" t="s">
        <v>456</v>
      </c>
      <c r="L28" s="984">
        <v>5546627.0899999999</v>
      </c>
      <c r="M28" s="54">
        <v>5546627.0899999999</v>
      </c>
      <c r="N28" s="54">
        <v>2310427.33</v>
      </c>
      <c r="O28" s="244">
        <v>21</v>
      </c>
    </row>
    <row r="29" spans="1:15" s="658" customFormat="1" ht="26.1" customHeight="1" x14ac:dyDescent="0.25">
      <c r="A29" s="51" t="s">
        <v>431</v>
      </c>
      <c r="B29" s="52" t="s">
        <v>72</v>
      </c>
      <c r="C29" s="237" t="s">
        <v>733</v>
      </c>
      <c r="D29" s="993" t="s">
        <v>730</v>
      </c>
      <c r="E29" s="53" t="s">
        <v>452</v>
      </c>
      <c r="F29" s="53" t="s">
        <v>457</v>
      </c>
      <c r="G29" s="53" t="s">
        <v>453</v>
      </c>
      <c r="H29" s="53" t="s">
        <v>454</v>
      </c>
      <c r="I29" s="53"/>
      <c r="J29" s="53" t="s">
        <v>562</v>
      </c>
      <c r="K29" s="994" t="s">
        <v>456</v>
      </c>
      <c r="L29" s="984">
        <v>53705.37</v>
      </c>
      <c r="M29" s="54">
        <v>53705.37</v>
      </c>
      <c r="N29" s="54">
        <v>49669.7</v>
      </c>
      <c r="O29" s="244">
        <v>1</v>
      </c>
    </row>
    <row r="30" spans="1:15" s="658" customFormat="1" ht="26.1" customHeight="1" x14ac:dyDescent="0.25">
      <c r="A30" s="51" t="s">
        <v>431</v>
      </c>
      <c r="B30" s="52" t="s">
        <v>72</v>
      </c>
      <c r="C30" s="237" t="s">
        <v>733</v>
      </c>
      <c r="D30" s="993" t="s">
        <v>730</v>
      </c>
      <c r="E30" s="53" t="s">
        <v>452</v>
      </c>
      <c r="F30" s="53" t="s">
        <v>457</v>
      </c>
      <c r="G30" s="53" t="s">
        <v>453</v>
      </c>
      <c r="H30" s="53" t="s">
        <v>454</v>
      </c>
      <c r="I30" s="53"/>
      <c r="J30" s="53" t="s">
        <v>455</v>
      </c>
      <c r="K30" s="994" t="s">
        <v>456</v>
      </c>
      <c r="L30" s="984">
        <v>65000.59</v>
      </c>
      <c r="M30" s="54">
        <v>64995.24</v>
      </c>
      <c r="N30" s="54">
        <v>0</v>
      </c>
      <c r="O30" s="244">
        <v>1</v>
      </c>
    </row>
    <row r="31" spans="1:15" s="658" customFormat="1" ht="26.1" customHeight="1" x14ac:dyDescent="0.25">
      <c r="A31" s="51" t="s">
        <v>431</v>
      </c>
      <c r="B31" s="52" t="s">
        <v>72</v>
      </c>
      <c r="C31" s="237" t="s">
        <v>733</v>
      </c>
      <c r="D31" s="993" t="s">
        <v>730</v>
      </c>
      <c r="E31" s="53" t="s">
        <v>452</v>
      </c>
      <c r="F31" s="53" t="s">
        <v>459</v>
      </c>
      <c r="G31" s="53" t="s">
        <v>453</v>
      </c>
      <c r="H31" s="53" t="s">
        <v>454</v>
      </c>
      <c r="I31" s="53"/>
      <c r="J31" s="53" t="s">
        <v>572</v>
      </c>
      <c r="K31" s="994" t="s">
        <v>456</v>
      </c>
      <c r="L31" s="984">
        <v>2389543.2000000002</v>
      </c>
      <c r="M31" s="54">
        <v>2356750.13</v>
      </c>
      <c r="N31" s="54">
        <v>947435.96</v>
      </c>
      <c r="O31" s="244">
        <v>11</v>
      </c>
    </row>
    <row r="32" spans="1:15" s="658" customFormat="1" ht="26.1" customHeight="1" x14ac:dyDescent="0.25">
      <c r="A32" s="51" t="s">
        <v>431</v>
      </c>
      <c r="B32" s="52" t="s">
        <v>72</v>
      </c>
      <c r="C32" s="237" t="s">
        <v>733</v>
      </c>
      <c r="D32" s="993" t="s">
        <v>730</v>
      </c>
      <c r="E32" s="53" t="s">
        <v>452</v>
      </c>
      <c r="F32" s="53" t="s">
        <v>459</v>
      </c>
      <c r="G32" s="53" t="s">
        <v>453</v>
      </c>
      <c r="H32" s="53" t="s">
        <v>454</v>
      </c>
      <c r="I32" s="53"/>
      <c r="J32" s="53" t="s">
        <v>562</v>
      </c>
      <c r="K32" s="994" t="s">
        <v>456</v>
      </c>
      <c r="L32" s="984">
        <v>208220.13</v>
      </c>
      <c r="M32" s="54">
        <v>208220.13</v>
      </c>
      <c r="N32" s="54">
        <v>143359.74</v>
      </c>
      <c r="O32" s="244">
        <v>1</v>
      </c>
    </row>
    <row r="33" spans="1:15" s="658" customFormat="1" ht="26.1" customHeight="1" x14ac:dyDescent="0.25">
      <c r="A33" s="51" t="s">
        <v>431</v>
      </c>
      <c r="B33" s="52" t="s">
        <v>72</v>
      </c>
      <c r="C33" s="237" t="s">
        <v>733</v>
      </c>
      <c r="D33" s="993" t="s">
        <v>806</v>
      </c>
      <c r="E33" s="53" t="s">
        <v>452</v>
      </c>
      <c r="F33" s="53" t="s">
        <v>457</v>
      </c>
      <c r="G33" s="53" t="s">
        <v>453</v>
      </c>
      <c r="H33" s="53" t="s">
        <v>454</v>
      </c>
      <c r="I33" s="53"/>
      <c r="J33" s="53" t="s">
        <v>455</v>
      </c>
      <c r="K33" s="994" t="s">
        <v>456</v>
      </c>
      <c r="L33" s="984">
        <v>252767.56</v>
      </c>
      <c r="M33" s="54">
        <v>252767.56</v>
      </c>
      <c r="N33" s="54">
        <v>0</v>
      </c>
      <c r="O33" s="244">
        <v>1</v>
      </c>
    </row>
    <row r="34" spans="1:15" s="658" customFormat="1" ht="26.1" customHeight="1" x14ac:dyDescent="0.25">
      <c r="A34" s="51" t="s">
        <v>431</v>
      </c>
      <c r="B34" s="52" t="s">
        <v>72</v>
      </c>
      <c r="C34" s="237" t="s">
        <v>733</v>
      </c>
      <c r="D34" s="993" t="s">
        <v>787</v>
      </c>
      <c r="E34" s="53" t="s">
        <v>452</v>
      </c>
      <c r="F34" s="53" t="s">
        <v>457</v>
      </c>
      <c r="G34" s="53" t="s">
        <v>453</v>
      </c>
      <c r="H34" s="53" t="s">
        <v>454</v>
      </c>
      <c r="I34" s="53"/>
      <c r="J34" s="53" t="s">
        <v>458</v>
      </c>
      <c r="K34" s="994" t="s">
        <v>456</v>
      </c>
      <c r="L34" s="984">
        <v>26129.7</v>
      </c>
      <c r="M34" s="54">
        <v>26129.7</v>
      </c>
      <c r="N34" s="54">
        <v>25491.54</v>
      </c>
      <c r="O34" s="244">
        <v>1</v>
      </c>
    </row>
    <row r="35" spans="1:15" s="658" customFormat="1" ht="26.1" customHeight="1" x14ac:dyDescent="0.25">
      <c r="A35" s="51" t="s">
        <v>431</v>
      </c>
      <c r="B35" s="52" t="s">
        <v>72</v>
      </c>
      <c r="C35" s="237" t="s">
        <v>733</v>
      </c>
      <c r="D35" s="993" t="s">
        <v>571</v>
      </c>
      <c r="E35" s="53" t="s">
        <v>452</v>
      </c>
      <c r="F35" s="53" t="s">
        <v>457</v>
      </c>
      <c r="G35" s="53" t="s">
        <v>453</v>
      </c>
      <c r="H35" s="53" t="s">
        <v>454</v>
      </c>
      <c r="I35" s="53"/>
      <c r="J35" s="53" t="s">
        <v>572</v>
      </c>
      <c r="K35" s="994" t="s">
        <v>456</v>
      </c>
      <c r="L35" s="984">
        <v>10568254.51</v>
      </c>
      <c r="M35" s="54">
        <v>10568254.51</v>
      </c>
      <c r="N35" s="54">
        <v>5033518.72</v>
      </c>
      <c r="O35" s="244">
        <v>8</v>
      </c>
    </row>
    <row r="36" spans="1:15" s="658" customFormat="1" ht="26.1" customHeight="1" x14ac:dyDescent="0.25">
      <c r="A36" s="51" t="s">
        <v>431</v>
      </c>
      <c r="B36" s="52" t="s">
        <v>72</v>
      </c>
      <c r="C36" s="237" t="s">
        <v>733</v>
      </c>
      <c r="D36" s="993" t="s">
        <v>571</v>
      </c>
      <c r="E36" s="53" t="s">
        <v>452</v>
      </c>
      <c r="F36" s="53" t="s">
        <v>459</v>
      </c>
      <c r="G36" s="53" t="s">
        <v>453</v>
      </c>
      <c r="H36" s="53" t="s">
        <v>454</v>
      </c>
      <c r="I36" s="53"/>
      <c r="J36" s="53" t="s">
        <v>572</v>
      </c>
      <c r="K36" s="994" t="s">
        <v>456</v>
      </c>
      <c r="L36" s="984">
        <v>5794189.1799999997</v>
      </c>
      <c r="M36" s="54">
        <v>5794189.1799999997</v>
      </c>
      <c r="N36" s="54">
        <v>5160263.0199999996</v>
      </c>
      <c r="O36" s="244">
        <v>6</v>
      </c>
    </row>
    <row r="37" spans="1:15" s="658" customFormat="1" ht="26.1" customHeight="1" x14ac:dyDescent="0.25">
      <c r="A37" s="51" t="s">
        <v>432</v>
      </c>
      <c r="B37" s="52" t="s">
        <v>72</v>
      </c>
      <c r="C37" s="237" t="s">
        <v>733</v>
      </c>
      <c r="D37" s="993" t="s">
        <v>732</v>
      </c>
      <c r="E37" s="53" t="s">
        <v>452</v>
      </c>
      <c r="F37" s="53" t="s">
        <v>452</v>
      </c>
      <c r="G37" s="53" t="s">
        <v>453</v>
      </c>
      <c r="H37" s="53" t="s">
        <v>453</v>
      </c>
      <c r="I37" s="53"/>
      <c r="J37" s="53" t="s">
        <v>463</v>
      </c>
      <c r="K37" s="994" t="s">
        <v>456</v>
      </c>
      <c r="L37" s="984">
        <v>1979405.04</v>
      </c>
      <c r="M37" s="54">
        <v>1977338.69</v>
      </c>
      <c r="N37" s="54">
        <v>137473.94</v>
      </c>
      <c r="O37" s="244">
        <v>2</v>
      </c>
    </row>
    <row r="38" spans="1:15" s="658" customFormat="1" ht="26.1" customHeight="1" x14ac:dyDescent="0.25">
      <c r="A38" s="51" t="s">
        <v>432</v>
      </c>
      <c r="B38" s="52" t="s">
        <v>72</v>
      </c>
      <c r="C38" s="237" t="s">
        <v>733</v>
      </c>
      <c r="D38" s="993" t="s">
        <v>732</v>
      </c>
      <c r="E38" s="53" t="s">
        <v>452</v>
      </c>
      <c r="F38" s="53" t="s">
        <v>457</v>
      </c>
      <c r="G38" s="53" t="s">
        <v>453</v>
      </c>
      <c r="H38" s="53" t="s">
        <v>453</v>
      </c>
      <c r="I38" s="53"/>
      <c r="J38" s="53" t="s">
        <v>463</v>
      </c>
      <c r="K38" s="994" t="s">
        <v>456</v>
      </c>
      <c r="L38" s="984">
        <v>27844958.66</v>
      </c>
      <c r="M38" s="54">
        <v>27844958.66</v>
      </c>
      <c r="N38" s="54">
        <v>26186064</v>
      </c>
      <c r="O38" s="244">
        <v>1</v>
      </c>
    </row>
    <row r="39" spans="1:15" s="658" customFormat="1" ht="21" customHeight="1" x14ac:dyDescent="0.25">
      <c r="A39" s="51" t="s">
        <v>432</v>
      </c>
      <c r="B39" s="52" t="s">
        <v>72</v>
      </c>
      <c r="C39" s="237" t="s">
        <v>733</v>
      </c>
      <c r="D39" s="993" t="s">
        <v>460</v>
      </c>
      <c r="E39" s="53" t="s">
        <v>452</v>
      </c>
      <c r="F39" s="53" t="s">
        <v>452</v>
      </c>
      <c r="G39" s="53" t="s">
        <v>453</v>
      </c>
      <c r="H39" s="53" t="s">
        <v>453</v>
      </c>
      <c r="I39" s="53"/>
      <c r="J39" s="53" t="s">
        <v>463</v>
      </c>
      <c r="K39" s="994" t="s">
        <v>456</v>
      </c>
      <c r="L39" s="984">
        <v>19536541.859999999</v>
      </c>
      <c r="M39" s="54">
        <v>19536541.859999999</v>
      </c>
      <c r="N39" s="54">
        <v>19536541.859999999</v>
      </c>
      <c r="O39" s="244">
        <v>2</v>
      </c>
    </row>
    <row r="40" spans="1:15" s="658" customFormat="1" ht="26.1" customHeight="1" x14ac:dyDescent="0.25">
      <c r="A40" s="51" t="s">
        <v>432</v>
      </c>
      <c r="B40" s="52" t="s">
        <v>72</v>
      </c>
      <c r="C40" s="237" t="s">
        <v>733</v>
      </c>
      <c r="D40" s="993" t="s">
        <v>576</v>
      </c>
      <c r="E40" s="53" t="s">
        <v>452</v>
      </c>
      <c r="F40" s="53" t="s">
        <v>452</v>
      </c>
      <c r="G40" s="53" t="s">
        <v>453</v>
      </c>
      <c r="H40" s="53" t="s">
        <v>453</v>
      </c>
      <c r="I40" s="53"/>
      <c r="J40" s="53" t="s">
        <v>463</v>
      </c>
      <c r="K40" s="994" t="s">
        <v>456</v>
      </c>
      <c r="L40" s="984">
        <v>26100738.140000001</v>
      </c>
      <c r="M40" s="54">
        <v>26100738.140000001</v>
      </c>
      <c r="N40" s="54">
        <v>26097180.809999999</v>
      </c>
      <c r="O40" s="244">
        <v>1</v>
      </c>
    </row>
    <row r="41" spans="1:15" s="658" customFormat="1" ht="26.1" customHeight="1" x14ac:dyDescent="0.25">
      <c r="A41" s="51" t="s">
        <v>432</v>
      </c>
      <c r="B41" s="52" t="s">
        <v>72</v>
      </c>
      <c r="C41" s="237" t="s">
        <v>733</v>
      </c>
      <c r="D41" s="993" t="s">
        <v>576</v>
      </c>
      <c r="E41" s="53" t="s">
        <v>452</v>
      </c>
      <c r="F41" s="53" t="s">
        <v>452</v>
      </c>
      <c r="G41" s="53" t="s">
        <v>453</v>
      </c>
      <c r="H41" s="53" t="s">
        <v>453</v>
      </c>
      <c r="I41" s="53"/>
      <c r="J41" s="53" t="s">
        <v>458</v>
      </c>
      <c r="K41" s="994" t="s">
        <v>456</v>
      </c>
      <c r="L41" s="984">
        <v>2178254.19</v>
      </c>
      <c r="M41" s="54">
        <v>2178254.19</v>
      </c>
      <c r="N41" s="54">
        <v>2178254.19</v>
      </c>
      <c r="O41" s="244">
        <v>1</v>
      </c>
    </row>
    <row r="42" spans="1:15" s="658" customFormat="1" ht="26.1" customHeight="1" x14ac:dyDescent="0.25">
      <c r="A42" s="51" t="s">
        <v>432</v>
      </c>
      <c r="B42" s="52" t="s">
        <v>72</v>
      </c>
      <c r="C42" s="237" t="s">
        <v>733</v>
      </c>
      <c r="D42" s="993" t="s">
        <v>576</v>
      </c>
      <c r="E42" s="53" t="s">
        <v>452</v>
      </c>
      <c r="F42" s="53" t="s">
        <v>457</v>
      </c>
      <c r="G42" s="53" t="s">
        <v>453</v>
      </c>
      <c r="H42" s="53" t="s">
        <v>453</v>
      </c>
      <c r="I42" s="53"/>
      <c r="J42" s="53" t="s">
        <v>465</v>
      </c>
      <c r="K42" s="994" t="s">
        <v>456</v>
      </c>
      <c r="L42" s="984">
        <v>4342410.46</v>
      </c>
      <c r="M42" s="54">
        <v>4342410.46</v>
      </c>
      <c r="N42" s="54">
        <v>3895331.53</v>
      </c>
      <c r="O42" s="244">
        <v>1</v>
      </c>
    </row>
    <row r="43" spans="1:15" s="658" customFormat="1" ht="26.1" customHeight="1" x14ac:dyDescent="0.25">
      <c r="A43" s="51" t="s">
        <v>432</v>
      </c>
      <c r="B43" s="52" t="s">
        <v>72</v>
      </c>
      <c r="C43" s="237" t="s">
        <v>733</v>
      </c>
      <c r="D43" s="993" t="s">
        <v>576</v>
      </c>
      <c r="E43" s="53" t="s">
        <v>452</v>
      </c>
      <c r="F43" s="53" t="s">
        <v>457</v>
      </c>
      <c r="G43" s="53" t="s">
        <v>453</v>
      </c>
      <c r="H43" s="53" t="s">
        <v>453</v>
      </c>
      <c r="I43" s="53"/>
      <c r="J43" s="53" t="s">
        <v>463</v>
      </c>
      <c r="K43" s="994" t="s">
        <v>456</v>
      </c>
      <c r="L43" s="984">
        <v>15614496.380000001</v>
      </c>
      <c r="M43" s="54">
        <v>15614496.380000001</v>
      </c>
      <c r="N43" s="54">
        <v>15612679.82</v>
      </c>
      <c r="O43" s="244">
        <v>1</v>
      </c>
    </row>
    <row r="44" spans="1:15" s="658" customFormat="1" ht="22.5" customHeight="1" x14ac:dyDescent="0.25">
      <c r="A44" s="51" t="s">
        <v>432</v>
      </c>
      <c r="B44" s="52" t="s">
        <v>72</v>
      </c>
      <c r="C44" s="237" t="s">
        <v>733</v>
      </c>
      <c r="D44" s="993" t="s">
        <v>576</v>
      </c>
      <c r="E44" s="53" t="s">
        <v>452</v>
      </c>
      <c r="F44" s="53" t="s">
        <v>459</v>
      </c>
      <c r="G44" s="53" t="s">
        <v>453</v>
      </c>
      <c r="H44" s="53" t="s">
        <v>453</v>
      </c>
      <c r="I44" s="53"/>
      <c r="J44" s="53" t="s">
        <v>465</v>
      </c>
      <c r="K44" s="994" t="s">
        <v>456</v>
      </c>
      <c r="L44" s="984">
        <v>4950239.16</v>
      </c>
      <c r="M44" s="54">
        <v>4950239.16</v>
      </c>
      <c r="N44" s="54">
        <v>4085620.33</v>
      </c>
      <c r="O44" s="244">
        <v>1</v>
      </c>
    </row>
    <row r="45" spans="1:15" s="658" customFormat="1" ht="22.5" customHeight="1" x14ac:dyDescent="0.25">
      <c r="A45" s="51" t="s">
        <v>432</v>
      </c>
      <c r="B45" s="52" t="s">
        <v>72</v>
      </c>
      <c r="C45" s="237" t="s">
        <v>733</v>
      </c>
      <c r="D45" s="993" t="s">
        <v>576</v>
      </c>
      <c r="E45" s="53" t="s">
        <v>452</v>
      </c>
      <c r="F45" s="53" t="s">
        <v>459</v>
      </c>
      <c r="G45" s="53" t="s">
        <v>453</v>
      </c>
      <c r="H45" s="53" t="s">
        <v>453</v>
      </c>
      <c r="I45" s="53"/>
      <c r="J45" s="53" t="s">
        <v>463</v>
      </c>
      <c r="K45" s="994" t="s">
        <v>456</v>
      </c>
      <c r="L45" s="984">
        <v>10008524.050000001</v>
      </c>
      <c r="M45" s="54">
        <v>10008524.050000001</v>
      </c>
      <c r="N45" s="54">
        <v>8220074.6600000001</v>
      </c>
      <c r="O45" s="244">
        <v>1</v>
      </c>
    </row>
    <row r="46" spans="1:15" s="658" customFormat="1" ht="26.1" customHeight="1" x14ac:dyDescent="0.25">
      <c r="A46" s="55" t="s">
        <v>432</v>
      </c>
      <c r="B46" s="56" t="s">
        <v>72</v>
      </c>
      <c r="C46" s="237" t="s">
        <v>733</v>
      </c>
      <c r="D46" s="993" t="s">
        <v>462</v>
      </c>
      <c r="E46" s="53" t="s">
        <v>452</v>
      </c>
      <c r="F46" s="53" t="s">
        <v>452</v>
      </c>
      <c r="G46" s="53" t="s">
        <v>453</v>
      </c>
      <c r="H46" s="53" t="s">
        <v>453</v>
      </c>
      <c r="I46" s="53"/>
      <c r="J46" s="53" t="s">
        <v>465</v>
      </c>
      <c r="K46" s="994" t="s">
        <v>456</v>
      </c>
      <c r="L46" s="984">
        <v>1461980.1</v>
      </c>
      <c r="M46" s="54">
        <v>1461980.1</v>
      </c>
      <c r="N46" s="54">
        <v>543521.11</v>
      </c>
      <c r="O46" s="244">
        <v>2</v>
      </c>
    </row>
    <row r="47" spans="1:15" s="658" customFormat="1" ht="26.1" customHeight="1" x14ac:dyDescent="0.25">
      <c r="A47" s="55" t="s">
        <v>432</v>
      </c>
      <c r="B47" s="56" t="s">
        <v>72</v>
      </c>
      <c r="C47" s="237" t="s">
        <v>733</v>
      </c>
      <c r="D47" s="993" t="s">
        <v>462</v>
      </c>
      <c r="E47" s="53" t="s">
        <v>452</v>
      </c>
      <c r="F47" s="53" t="s">
        <v>452</v>
      </c>
      <c r="G47" s="53" t="s">
        <v>453</v>
      </c>
      <c r="H47" s="53" t="s">
        <v>453</v>
      </c>
      <c r="I47" s="53"/>
      <c r="J47" s="53" t="s">
        <v>458</v>
      </c>
      <c r="K47" s="994" t="s">
        <v>456</v>
      </c>
      <c r="L47" s="984">
        <v>8929785.1600000001</v>
      </c>
      <c r="M47" s="54">
        <v>8929785.1600000001</v>
      </c>
      <c r="N47" s="54">
        <v>6197746.7199999997</v>
      </c>
      <c r="O47" s="244">
        <v>1</v>
      </c>
    </row>
    <row r="48" spans="1:15" s="658" customFormat="1" ht="23.25" customHeight="1" x14ac:dyDescent="0.25">
      <c r="A48" s="55" t="s">
        <v>432</v>
      </c>
      <c r="B48" s="56" t="s">
        <v>72</v>
      </c>
      <c r="C48" s="237" t="s">
        <v>733</v>
      </c>
      <c r="D48" s="993" t="s">
        <v>462</v>
      </c>
      <c r="E48" s="53" t="s">
        <v>452</v>
      </c>
      <c r="F48" s="53" t="s">
        <v>457</v>
      </c>
      <c r="G48" s="53" t="s">
        <v>453</v>
      </c>
      <c r="H48" s="53" t="s">
        <v>453</v>
      </c>
      <c r="I48" s="53"/>
      <c r="J48" s="53" t="s">
        <v>465</v>
      </c>
      <c r="K48" s="994" t="s">
        <v>456</v>
      </c>
      <c r="L48" s="984">
        <v>4466386.91</v>
      </c>
      <c r="M48" s="54">
        <v>4466386.91</v>
      </c>
      <c r="N48" s="54">
        <v>3496534.06</v>
      </c>
      <c r="O48" s="244">
        <v>1</v>
      </c>
    </row>
    <row r="49" spans="1:15" s="658" customFormat="1" ht="26.1" customHeight="1" x14ac:dyDescent="0.25">
      <c r="A49" s="55" t="s">
        <v>432</v>
      </c>
      <c r="B49" s="56" t="s">
        <v>72</v>
      </c>
      <c r="C49" s="237" t="s">
        <v>733</v>
      </c>
      <c r="D49" s="993" t="s">
        <v>462</v>
      </c>
      <c r="E49" s="53" t="s">
        <v>452</v>
      </c>
      <c r="F49" s="53" t="s">
        <v>457</v>
      </c>
      <c r="G49" s="53" t="s">
        <v>453</v>
      </c>
      <c r="H49" s="53" t="s">
        <v>453</v>
      </c>
      <c r="I49" s="53"/>
      <c r="J49" s="53" t="s">
        <v>463</v>
      </c>
      <c r="K49" s="994" t="s">
        <v>456</v>
      </c>
      <c r="L49" s="984">
        <v>24326722.879999999</v>
      </c>
      <c r="M49" s="54">
        <v>24326722.879999999</v>
      </c>
      <c r="N49" s="54">
        <v>22325467.640000001</v>
      </c>
      <c r="O49" s="244">
        <v>12</v>
      </c>
    </row>
    <row r="50" spans="1:15" s="25" customFormat="1" ht="24" customHeight="1" x14ac:dyDescent="0.25">
      <c r="A50" s="55" t="s">
        <v>432</v>
      </c>
      <c r="B50" s="56" t="s">
        <v>72</v>
      </c>
      <c r="C50" s="237" t="s">
        <v>733</v>
      </c>
      <c r="D50" s="995" t="s">
        <v>462</v>
      </c>
      <c r="E50" s="57" t="s">
        <v>452</v>
      </c>
      <c r="F50" s="57" t="s">
        <v>457</v>
      </c>
      <c r="G50" s="57" t="s">
        <v>453</v>
      </c>
      <c r="H50" s="57" t="s">
        <v>453</v>
      </c>
      <c r="I50" s="57"/>
      <c r="J50" s="57" t="s">
        <v>458</v>
      </c>
      <c r="K50" s="996" t="s">
        <v>456</v>
      </c>
      <c r="L50" s="985">
        <v>1194431.94</v>
      </c>
      <c r="M50" s="58">
        <v>1194431.94</v>
      </c>
      <c r="N50" s="58">
        <v>3071.26</v>
      </c>
      <c r="O50" s="245">
        <v>1</v>
      </c>
    </row>
    <row r="51" spans="1:15" s="25" customFormat="1" ht="26.1" customHeight="1" x14ac:dyDescent="0.25">
      <c r="A51" s="55" t="s">
        <v>432</v>
      </c>
      <c r="B51" s="56" t="s">
        <v>72</v>
      </c>
      <c r="C51" s="237" t="s">
        <v>733</v>
      </c>
      <c r="D51" s="995" t="s">
        <v>462</v>
      </c>
      <c r="E51" s="57" t="s">
        <v>452</v>
      </c>
      <c r="F51" s="57" t="s">
        <v>459</v>
      </c>
      <c r="G51" s="57" t="s">
        <v>453</v>
      </c>
      <c r="H51" s="57" t="s">
        <v>453</v>
      </c>
      <c r="I51" s="57"/>
      <c r="J51" s="57" t="s">
        <v>465</v>
      </c>
      <c r="K51" s="996" t="s">
        <v>456</v>
      </c>
      <c r="L51" s="985">
        <v>5087194.57</v>
      </c>
      <c r="M51" s="58">
        <v>5087194.57</v>
      </c>
      <c r="N51" s="58">
        <v>4853032.21</v>
      </c>
      <c r="O51" s="245">
        <v>2</v>
      </c>
    </row>
    <row r="52" spans="1:15" s="25" customFormat="1" ht="26.1" customHeight="1" x14ac:dyDescent="0.25">
      <c r="A52" s="55" t="s">
        <v>432</v>
      </c>
      <c r="B52" s="56" t="s">
        <v>72</v>
      </c>
      <c r="C52" s="237" t="s">
        <v>733</v>
      </c>
      <c r="D52" s="995" t="s">
        <v>462</v>
      </c>
      <c r="E52" s="57" t="s">
        <v>452</v>
      </c>
      <c r="F52" s="57" t="s">
        <v>459</v>
      </c>
      <c r="G52" s="57" t="s">
        <v>453</v>
      </c>
      <c r="H52" s="57" t="s">
        <v>453</v>
      </c>
      <c r="I52" s="57"/>
      <c r="J52" s="57" t="s">
        <v>463</v>
      </c>
      <c r="K52" s="996" t="s">
        <v>456</v>
      </c>
      <c r="L52" s="985">
        <v>73511537.019999996</v>
      </c>
      <c r="M52" s="58">
        <v>73511537.019999996</v>
      </c>
      <c r="N52" s="58">
        <v>63148539.07</v>
      </c>
      <c r="O52" s="245">
        <v>33</v>
      </c>
    </row>
    <row r="53" spans="1:15" s="25" customFormat="1" ht="26.1" customHeight="1" x14ac:dyDescent="0.25">
      <c r="A53" s="55" t="s">
        <v>429</v>
      </c>
      <c r="B53" s="56" t="s">
        <v>72</v>
      </c>
      <c r="C53" s="237" t="s">
        <v>733</v>
      </c>
      <c r="D53" s="995" t="s">
        <v>566</v>
      </c>
      <c r="E53" s="57" t="s">
        <v>452</v>
      </c>
      <c r="F53" s="57" t="s">
        <v>452</v>
      </c>
      <c r="G53" s="57" t="s">
        <v>452</v>
      </c>
      <c r="H53" s="57" t="s">
        <v>555</v>
      </c>
      <c r="I53" s="57"/>
      <c r="J53" s="57" t="s">
        <v>461</v>
      </c>
      <c r="K53" s="996" t="s">
        <v>456</v>
      </c>
      <c r="L53" s="985">
        <v>17953234.690000001</v>
      </c>
      <c r="M53" s="58">
        <v>17953234.690000001</v>
      </c>
      <c r="N53" s="58">
        <v>15970369.74</v>
      </c>
      <c r="O53" s="245">
        <v>1</v>
      </c>
    </row>
    <row r="54" spans="1:15" s="25" customFormat="1" ht="26.1" customHeight="1" x14ac:dyDescent="0.25">
      <c r="A54" s="55" t="s">
        <v>429</v>
      </c>
      <c r="B54" s="56" t="s">
        <v>72</v>
      </c>
      <c r="C54" s="237" t="s">
        <v>733</v>
      </c>
      <c r="D54" s="995" t="s">
        <v>566</v>
      </c>
      <c r="E54" s="57" t="s">
        <v>452</v>
      </c>
      <c r="F54" s="57" t="s">
        <v>452</v>
      </c>
      <c r="G54" s="57" t="s">
        <v>452</v>
      </c>
      <c r="H54" s="57" t="s">
        <v>555</v>
      </c>
      <c r="I54" s="57"/>
      <c r="J54" s="57" t="s">
        <v>458</v>
      </c>
      <c r="K54" s="996" t="s">
        <v>456</v>
      </c>
      <c r="L54" s="985">
        <v>6593350.8200000003</v>
      </c>
      <c r="M54" s="58">
        <v>6593350.8200000003</v>
      </c>
      <c r="N54" s="58">
        <v>5279248.37</v>
      </c>
      <c r="O54" s="245">
        <v>1</v>
      </c>
    </row>
    <row r="55" spans="1:15" s="25" customFormat="1" ht="26.1" customHeight="1" x14ac:dyDescent="0.25">
      <c r="A55" s="55" t="s">
        <v>429</v>
      </c>
      <c r="B55" s="56" t="s">
        <v>72</v>
      </c>
      <c r="C55" s="237" t="s">
        <v>733</v>
      </c>
      <c r="D55" s="995" t="s">
        <v>566</v>
      </c>
      <c r="E55" s="57" t="s">
        <v>452</v>
      </c>
      <c r="F55" s="57" t="s">
        <v>452</v>
      </c>
      <c r="G55" s="57" t="s">
        <v>453</v>
      </c>
      <c r="H55" s="57" t="s">
        <v>555</v>
      </c>
      <c r="I55" s="57"/>
      <c r="J55" s="57" t="s">
        <v>461</v>
      </c>
      <c r="K55" s="996" t="s">
        <v>456</v>
      </c>
      <c r="L55" s="985">
        <v>8427843.2699999996</v>
      </c>
      <c r="M55" s="58">
        <v>8427843.2699999996</v>
      </c>
      <c r="N55" s="58">
        <v>7350346.04</v>
      </c>
      <c r="O55" s="245">
        <v>1</v>
      </c>
    </row>
    <row r="56" spans="1:15" s="25" customFormat="1" ht="26.1" customHeight="1" x14ac:dyDescent="0.25">
      <c r="A56" s="55" t="s">
        <v>429</v>
      </c>
      <c r="B56" s="56" t="s">
        <v>72</v>
      </c>
      <c r="C56" s="237" t="s">
        <v>733</v>
      </c>
      <c r="D56" s="995" t="s">
        <v>566</v>
      </c>
      <c r="E56" s="57" t="s">
        <v>452</v>
      </c>
      <c r="F56" s="57" t="s">
        <v>452</v>
      </c>
      <c r="G56" s="57" t="s">
        <v>453</v>
      </c>
      <c r="H56" s="57" t="s">
        <v>555</v>
      </c>
      <c r="I56" s="57"/>
      <c r="J56" s="57" t="s">
        <v>455</v>
      </c>
      <c r="K56" s="996" t="s">
        <v>456</v>
      </c>
      <c r="L56" s="985">
        <v>3391552.82</v>
      </c>
      <c r="M56" s="58">
        <v>2432338.2400000002</v>
      </c>
      <c r="N56" s="58">
        <v>3373857.62</v>
      </c>
      <c r="O56" s="245">
        <v>1</v>
      </c>
    </row>
    <row r="57" spans="1:15" s="25" customFormat="1" ht="26.1" customHeight="1" x14ac:dyDescent="0.25">
      <c r="A57" s="55" t="s">
        <v>429</v>
      </c>
      <c r="B57" s="56" t="s">
        <v>72</v>
      </c>
      <c r="C57" s="237" t="s">
        <v>733</v>
      </c>
      <c r="D57" s="995" t="s">
        <v>566</v>
      </c>
      <c r="E57" s="57" t="s">
        <v>452</v>
      </c>
      <c r="F57" s="57" t="s">
        <v>452</v>
      </c>
      <c r="G57" s="57" t="s">
        <v>453</v>
      </c>
      <c r="H57" s="57" t="s">
        <v>555</v>
      </c>
      <c r="I57" s="57"/>
      <c r="J57" s="57" t="s">
        <v>458</v>
      </c>
      <c r="K57" s="996" t="s">
        <v>456</v>
      </c>
      <c r="L57" s="985">
        <v>8574352.8300000001</v>
      </c>
      <c r="M57" s="58">
        <v>8574352.8300000001</v>
      </c>
      <c r="N57" s="58">
        <v>7156500.6600000001</v>
      </c>
      <c r="O57" s="245">
        <v>1</v>
      </c>
    </row>
    <row r="58" spans="1:15" s="25" customFormat="1" ht="26.1" customHeight="1" x14ac:dyDescent="0.25">
      <c r="A58" s="55" t="s">
        <v>429</v>
      </c>
      <c r="B58" s="56" t="s">
        <v>72</v>
      </c>
      <c r="C58" s="237" t="s">
        <v>733</v>
      </c>
      <c r="D58" s="995" t="s">
        <v>566</v>
      </c>
      <c r="E58" s="57" t="s">
        <v>452</v>
      </c>
      <c r="F58" s="57" t="s">
        <v>457</v>
      </c>
      <c r="G58" s="57" t="s">
        <v>453</v>
      </c>
      <c r="H58" s="57" t="s">
        <v>555</v>
      </c>
      <c r="I58" s="57"/>
      <c r="J58" s="57" t="s">
        <v>455</v>
      </c>
      <c r="K58" s="996" t="s">
        <v>456</v>
      </c>
      <c r="L58" s="985">
        <v>7301956.04</v>
      </c>
      <c r="M58" s="58">
        <v>7301956.04</v>
      </c>
      <c r="N58" s="58">
        <v>6362432.2800000003</v>
      </c>
      <c r="O58" s="245">
        <v>1</v>
      </c>
    </row>
    <row r="59" spans="1:15" s="658" customFormat="1" ht="22.5" customHeight="1" x14ac:dyDescent="0.25">
      <c r="A59" s="51" t="s">
        <v>436</v>
      </c>
      <c r="B59" s="52" t="s">
        <v>72</v>
      </c>
      <c r="C59" s="237" t="s">
        <v>733</v>
      </c>
      <c r="D59" s="993" t="s">
        <v>588</v>
      </c>
      <c r="E59" s="53" t="s">
        <v>452</v>
      </c>
      <c r="F59" s="53" t="s">
        <v>457</v>
      </c>
      <c r="G59" s="53" t="s">
        <v>453</v>
      </c>
      <c r="H59" s="53" t="s">
        <v>586</v>
      </c>
      <c r="I59" s="53"/>
      <c r="J59" s="53" t="s">
        <v>562</v>
      </c>
      <c r="K59" s="994" t="s">
        <v>456</v>
      </c>
      <c r="L59" s="984">
        <v>6890900.8799999999</v>
      </c>
      <c r="M59" s="54">
        <v>6890900.8799999999</v>
      </c>
      <c r="N59" s="54">
        <v>6365496.1200000001</v>
      </c>
      <c r="O59" s="244">
        <v>1</v>
      </c>
    </row>
    <row r="60" spans="1:15" s="658" customFormat="1" ht="26.1" customHeight="1" x14ac:dyDescent="0.25">
      <c r="A60" s="51" t="s">
        <v>436</v>
      </c>
      <c r="B60" s="52" t="s">
        <v>72</v>
      </c>
      <c r="C60" s="237" t="s">
        <v>733</v>
      </c>
      <c r="D60" s="993" t="s">
        <v>737</v>
      </c>
      <c r="E60" s="53" t="s">
        <v>452</v>
      </c>
      <c r="F60" s="53" t="s">
        <v>452</v>
      </c>
      <c r="G60" s="53" t="s">
        <v>453</v>
      </c>
      <c r="H60" s="53" t="s">
        <v>581</v>
      </c>
      <c r="I60" s="53"/>
      <c r="J60" s="53" t="s">
        <v>583</v>
      </c>
      <c r="K60" s="994" t="s">
        <v>456</v>
      </c>
      <c r="L60" s="984">
        <v>17033323.75</v>
      </c>
      <c r="M60" s="54">
        <v>16857515.59</v>
      </c>
      <c r="N60" s="54">
        <v>11774353.57</v>
      </c>
      <c r="O60" s="244">
        <v>21</v>
      </c>
    </row>
    <row r="61" spans="1:15" s="658" customFormat="1" ht="26.1" customHeight="1" x14ac:dyDescent="0.25">
      <c r="A61" s="51" t="s">
        <v>436</v>
      </c>
      <c r="B61" s="52" t="s">
        <v>72</v>
      </c>
      <c r="C61" s="237" t="s">
        <v>733</v>
      </c>
      <c r="D61" s="993" t="s">
        <v>737</v>
      </c>
      <c r="E61" s="53" t="s">
        <v>452</v>
      </c>
      <c r="F61" s="53" t="s">
        <v>457</v>
      </c>
      <c r="G61" s="53" t="s">
        <v>453</v>
      </c>
      <c r="H61" s="53" t="s">
        <v>581</v>
      </c>
      <c r="I61" s="53"/>
      <c r="J61" s="53" t="s">
        <v>583</v>
      </c>
      <c r="K61" s="994" t="s">
        <v>456</v>
      </c>
      <c r="L61" s="984">
        <v>25545527.809999999</v>
      </c>
      <c r="M61" s="54">
        <v>25368103.940000001</v>
      </c>
      <c r="N61" s="54">
        <v>12738435.720000001</v>
      </c>
      <c r="O61" s="244">
        <v>48</v>
      </c>
    </row>
    <row r="62" spans="1:15" s="658" customFormat="1" ht="26.1" customHeight="1" x14ac:dyDescent="0.25">
      <c r="A62" s="51" t="s">
        <v>436</v>
      </c>
      <c r="B62" s="52" t="s">
        <v>72</v>
      </c>
      <c r="C62" s="237" t="s">
        <v>733</v>
      </c>
      <c r="D62" s="993" t="s">
        <v>737</v>
      </c>
      <c r="E62" s="53" t="s">
        <v>452</v>
      </c>
      <c r="F62" s="53" t="s">
        <v>459</v>
      </c>
      <c r="G62" s="53" t="s">
        <v>453</v>
      </c>
      <c r="H62" s="53" t="s">
        <v>581</v>
      </c>
      <c r="I62" s="53"/>
      <c r="J62" s="53" t="s">
        <v>583</v>
      </c>
      <c r="K62" s="994" t="s">
        <v>456</v>
      </c>
      <c r="L62" s="984">
        <v>1586375.72</v>
      </c>
      <c r="M62" s="54">
        <v>1479645.61</v>
      </c>
      <c r="N62" s="54">
        <v>859333.99</v>
      </c>
      <c r="O62" s="244">
        <v>4</v>
      </c>
    </row>
    <row r="63" spans="1:15" s="658" customFormat="1" ht="26.1" customHeight="1" x14ac:dyDescent="0.25">
      <c r="A63" s="51" t="s">
        <v>436</v>
      </c>
      <c r="B63" s="52" t="s">
        <v>72</v>
      </c>
      <c r="C63" s="237" t="s">
        <v>733</v>
      </c>
      <c r="D63" s="993" t="s">
        <v>589</v>
      </c>
      <c r="E63" s="53" t="s">
        <v>452</v>
      </c>
      <c r="F63" s="53" t="s">
        <v>452</v>
      </c>
      <c r="G63" s="53" t="s">
        <v>453</v>
      </c>
      <c r="H63" s="53" t="s">
        <v>581</v>
      </c>
      <c r="I63" s="53"/>
      <c r="J63" s="53" t="s">
        <v>562</v>
      </c>
      <c r="K63" s="994" t="s">
        <v>456</v>
      </c>
      <c r="L63" s="984">
        <v>1088434.01</v>
      </c>
      <c r="M63" s="54">
        <v>1088434.01</v>
      </c>
      <c r="N63" s="54">
        <v>801458.18</v>
      </c>
      <c r="O63" s="244">
        <v>1</v>
      </c>
    </row>
    <row r="64" spans="1:15" s="658" customFormat="1" ht="26.1" customHeight="1" x14ac:dyDescent="0.25">
      <c r="A64" s="51" t="s">
        <v>436</v>
      </c>
      <c r="B64" s="52" t="s">
        <v>72</v>
      </c>
      <c r="C64" s="237" t="s">
        <v>733</v>
      </c>
      <c r="D64" s="993" t="s">
        <v>589</v>
      </c>
      <c r="E64" s="53" t="s">
        <v>452</v>
      </c>
      <c r="F64" s="53" t="s">
        <v>452</v>
      </c>
      <c r="G64" s="53" t="s">
        <v>453</v>
      </c>
      <c r="H64" s="53" t="s">
        <v>581</v>
      </c>
      <c r="I64" s="53"/>
      <c r="J64" s="53" t="s">
        <v>579</v>
      </c>
      <c r="K64" s="994" t="s">
        <v>456</v>
      </c>
      <c r="L64" s="984">
        <v>19628835.649999999</v>
      </c>
      <c r="M64" s="54">
        <v>16969880.68</v>
      </c>
      <c r="N64" s="54">
        <v>17942085.399999999</v>
      </c>
      <c r="O64" s="244">
        <v>12</v>
      </c>
    </row>
    <row r="65" spans="1:15" s="658" customFormat="1" ht="26.1" customHeight="1" x14ac:dyDescent="0.25">
      <c r="A65" s="51" t="s">
        <v>436</v>
      </c>
      <c r="B65" s="52" t="s">
        <v>72</v>
      </c>
      <c r="C65" s="237" t="s">
        <v>733</v>
      </c>
      <c r="D65" s="993" t="s">
        <v>589</v>
      </c>
      <c r="E65" s="53" t="s">
        <v>452</v>
      </c>
      <c r="F65" s="53" t="s">
        <v>452</v>
      </c>
      <c r="G65" s="53" t="s">
        <v>453</v>
      </c>
      <c r="H65" s="53" t="s">
        <v>581</v>
      </c>
      <c r="I65" s="53"/>
      <c r="J65" s="53" t="s">
        <v>575</v>
      </c>
      <c r="K65" s="994" t="s">
        <v>456</v>
      </c>
      <c r="L65" s="984">
        <v>5722793.2800000003</v>
      </c>
      <c r="M65" s="54">
        <v>5722688.6500000004</v>
      </c>
      <c r="N65" s="54">
        <v>3781368.8</v>
      </c>
      <c r="O65" s="244">
        <v>3</v>
      </c>
    </row>
    <row r="66" spans="1:15" s="658" customFormat="1" ht="24" customHeight="1" x14ac:dyDescent="0.25">
      <c r="A66" s="51" t="s">
        <v>436</v>
      </c>
      <c r="B66" s="52" t="s">
        <v>72</v>
      </c>
      <c r="C66" s="237" t="s">
        <v>733</v>
      </c>
      <c r="D66" s="993" t="s">
        <v>589</v>
      </c>
      <c r="E66" s="53" t="s">
        <v>452</v>
      </c>
      <c r="F66" s="53" t="s">
        <v>452</v>
      </c>
      <c r="G66" s="53" t="s">
        <v>453</v>
      </c>
      <c r="H66" s="53" t="s">
        <v>581</v>
      </c>
      <c r="I66" s="53"/>
      <c r="J66" s="53" t="s">
        <v>458</v>
      </c>
      <c r="K66" s="994" t="s">
        <v>456</v>
      </c>
      <c r="L66" s="984">
        <v>1380725.61</v>
      </c>
      <c r="M66" s="54">
        <v>1345439.93</v>
      </c>
      <c r="N66" s="54">
        <v>1197113.55</v>
      </c>
      <c r="O66" s="244">
        <v>2</v>
      </c>
    </row>
    <row r="67" spans="1:15" s="658" customFormat="1" ht="26.1" customHeight="1" x14ac:dyDescent="0.25">
      <c r="A67" s="51" t="s">
        <v>436</v>
      </c>
      <c r="B67" s="52" t="s">
        <v>72</v>
      </c>
      <c r="C67" s="237" t="s">
        <v>733</v>
      </c>
      <c r="D67" s="993" t="s">
        <v>589</v>
      </c>
      <c r="E67" s="53" t="s">
        <v>452</v>
      </c>
      <c r="F67" s="53" t="s">
        <v>457</v>
      </c>
      <c r="G67" s="53" t="s">
        <v>453</v>
      </c>
      <c r="H67" s="53" t="s">
        <v>581</v>
      </c>
      <c r="I67" s="53"/>
      <c r="J67" s="53" t="s">
        <v>465</v>
      </c>
      <c r="K67" s="994" t="s">
        <v>456</v>
      </c>
      <c r="L67" s="984">
        <v>7927031.7199999997</v>
      </c>
      <c r="M67" s="54">
        <v>7927031.7199999997</v>
      </c>
      <c r="N67" s="54">
        <v>5179823.75</v>
      </c>
      <c r="O67" s="244">
        <v>5</v>
      </c>
    </row>
    <row r="68" spans="1:15" s="658" customFormat="1" ht="26.1" customHeight="1" x14ac:dyDescent="0.25">
      <c r="A68" s="51" t="s">
        <v>436</v>
      </c>
      <c r="B68" s="52" t="s">
        <v>72</v>
      </c>
      <c r="C68" s="237" t="s">
        <v>733</v>
      </c>
      <c r="D68" s="993" t="s">
        <v>589</v>
      </c>
      <c r="E68" s="53" t="s">
        <v>452</v>
      </c>
      <c r="F68" s="53" t="s">
        <v>457</v>
      </c>
      <c r="G68" s="53" t="s">
        <v>453</v>
      </c>
      <c r="H68" s="53" t="s">
        <v>581</v>
      </c>
      <c r="I68" s="53"/>
      <c r="J68" s="53" t="s">
        <v>788</v>
      </c>
      <c r="K68" s="994" t="s">
        <v>456</v>
      </c>
      <c r="L68" s="984">
        <v>145603.63</v>
      </c>
      <c r="M68" s="54">
        <v>109202.72</v>
      </c>
      <c r="N68" s="54">
        <v>145603.63</v>
      </c>
      <c r="O68" s="244">
        <v>1</v>
      </c>
    </row>
    <row r="69" spans="1:15" s="658" customFormat="1" ht="26.1" customHeight="1" x14ac:dyDescent="0.25">
      <c r="A69" s="51" t="s">
        <v>436</v>
      </c>
      <c r="B69" s="52" t="s">
        <v>72</v>
      </c>
      <c r="C69" s="237" t="s">
        <v>733</v>
      </c>
      <c r="D69" s="993" t="s">
        <v>589</v>
      </c>
      <c r="E69" s="53" t="s">
        <v>452</v>
      </c>
      <c r="F69" s="53" t="s">
        <v>457</v>
      </c>
      <c r="G69" s="53" t="s">
        <v>453</v>
      </c>
      <c r="H69" s="53" t="s">
        <v>581</v>
      </c>
      <c r="I69" s="53"/>
      <c r="J69" s="53" t="s">
        <v>461</v>
      </c>
      <c r="K69" s="994" t="s">
        <v>456</v>
      </c>
      <c r="L69" s="984">
        <v>4969622.2300000004</v>
      </c>
      <c r="M69" s="54">
        <v>4969622.2300000004</v>
      </c>
      <c r="N69" s="54">
        <v>4711420.13</v>
      </c>
      <c r="O69" s="244">
        <v>2</v>
      </c>
    </row>
    <row r="70" spans="1:15" s="658" customFormat="1" ht="26.1" customHeight="1" x14ac:dyDescent="0.25">
      <c r="A70" s="51" t="s">
        <v>436</v>
      </c>
      <c r="B70" s="52" t="s">
        <v>72</v>
      </c>
      <c r="C70" s="237" t="s">
        <v>733</v>
      </c>
      <c r="D70" s="993" t="s">
        <v>589</v>
      </c>
      <c r="E70" s="53" t="s">
        <v>452</v>
      </c>
      <c r="F70" s="53" t="s">
        <v>457</v>
      </c>
      <c r="G70" s="53" t="s">
        <v>453</v>
      </c>
      <c r="H70" s="53" t="s">
        <v>581</v>
      </c>
      <c r="I70" s="53"/>
      <c r="J70" s="53" t="s">
        <v>583</v>
      </c>
      <c r="K70" s="994" t="s">
        <v>456</v>
      </c>
      <c r="L70" s="984">
        <v>1886396.07</v>
      </c>
      <c r="M70" s="54">
        <v>1690538.08</v>
      </c>
      <c r="N70" s="54">
        <v>1884977</v>
      </c>
      <c r="O70" s="244">
        <v>2</v>
      </c>
    </row>
    <row r="71" spans="1:15" s="658" customFormat="1" ht="26.1" customHeight="1" x14ac:dyDescent="0.25">
      <c r="A71" s="51" t="s">
        <v>436</v>
      </c>
      <c r="B71" s="52" t="s">
        <v>72</v>
      </c>
      <c r="C71" s="237" t="s">
        <v>733</v>
      </c>
      <c r="D71" s="993" t="s">
        <v>589</v>
      </c>
      <c r="E71" s="53" t="s">
        <v>452</v>
      </c>
      <c r="F71" s="53" t="s">
        <v>457</v>
      </c>
      <c r="G71" s="53" t="s">
        <v>453</v>
      </c>
      <c r="H71" s="53" t="s">
        <v>581</v>
      </c>
      <c r="I71" s="53"/>
      <c r="J71" s="53" t="s">
        <v>579</v>
      </c>
      <c r="K71" s="994" t="s">
        <v>456</v>
      </c>
      <c r="L71" s="984">
        <v>5396845.9900000002</v>
      </c>
      <c r="M71" s="54">
        <v>4065884.29</v>
      </c>
      <c r="N71" s="54">
        <v>3277128.83</v>
      </c>
      <c r="O71" s="244">
        <v>10</v>
      </c>
    </row>
    <row r="72" spans="1:15" s="658" customFormat="1" ht="26.1" customHeight="1" x14ac:dyDescent="0.25">
      <c r="A72" s="51" t="s">
        <v>436</v>
      </c>
      <c r="B72" s="52" t="s">
        <v>72</v>
      </c>
      <c r="C72" s="237" t="s">
        <v>733</v>
      </c>
      <c r="D72" s="993" t="s">
        <v>589</v>
      </c>
      <c r="E72" s="53" t="s">
        <v>452</v>
      </c>
      <c r="F72" s="53" t="s">
        <v>457</v>
      </c>
      <c r="G72" s="53" t="s">
        <v>453</v>
      </c>
      <c r="H72" s="53" t="s">
        <v>581</v>
      </c>
      <c r="I72" s="53"/>
      <c r="J72" s="53" t="s">
        <v>458</v>
      </c>
      <c r="K72" s="994" t="s">
        <v>456</v>
      </c>
      <c r="L72" s="984">
        <v>18400084.260000002</v>
      </c>
      <c r="M72" s="54">
        <v>17305586.469999999</v>
      </c>
      <c r="N72" s="54">
        <v>15554136.640000001</v>
      </c>
      <c r="O72" s="244">
        <v>10</v>
      </c>
    </row>
    <row r="73" spans="1:15" s="658" customFormat="1" ht="22.5" customHeight="1" x14ac:dyDescent="0.25">
      <c r="A73" s="51" t="s">
        <v>436</v>
      </c>
      <c r="B73" s="52" t="s">
        <v>72</v>
      </c>
      <c r="C73" s="237" t="s">
        <v>733</v>
      </c>
      <c r="D73" s="993" t="s">
        <v>589</v>
      </c>
      <c r="E73" s="53" t="s">
        <v>452</v>
      </c>
      <c r="F73" s="53" t="s">
        <v>459</v>
      </c>
      <c r="G73" s="53" t="s">
        <v>453</v>
      </c>
      <c r="H73" s="53" t="s">
        <v>581</v>
      </c>
      <c r="I73" s="53"/>
      <c r="J73" s="53" t="s">
        <v>579</v>
      </c>
      <c r="K73" s="994" t="s">
        <v>456</v>
      </c>
      <c r="L73" s="984">
        <v>10683084.199999999</v>
      </c>
      <c r="M73" s="54">
        <v>5944778.3300000001</v>
      </c>
      <c r="N73" s="54">
        <v>10035681.960000001</v>
      </c>
      <c r="O73" s="244">
        <v>9</v>
      </c>
    </row>
    <row r="74" spans="1:15" s="658" customFormat="1" ht="26.1" customHeight="1" x14ac:dyDescent="0.25">
      <c r="A74" s="51" t="s">
        <v>436</v>
      </c>
      <c r="B74" s="52" t="s">
        <v>72</v>
      </c>
      <c r="C74" s="237" t="s">
        <v>733</v>
      </c>
      <c r="D74" s="993" t="s">
        <v>589</v>
      </c>
      <c r="E74" s="53" t="s">
        <v>452</v>
      </c>
      <c r="F74" s="53" t="s">
        <v>459</v>
      </c>
      <c r="G74" s="53" t="s">
        <v>453</v>
      </c>
      <c r="H74" s="53" t="s">
        <v>581</v>
      </c>
      <c r="I74" s="53"/>
      <c r="J74" s="53" t="s">
        <v>458</v>
      </c>
      <c r="K74" s="994" t="s">
        <v>456</v>
      </c>
      <c r="L74" s="984">
        <v>2691563.21</v>
      </c>
      <c r="M74" s="54">
        <v>1480359.76</v>
      </c>
      <c r="N74" s="54">
        <v>2670055.4700000002</v>
      </c>
      <c r="O74" s="244">
        <v>1</v>
      </c>
    </row>
    <row r="75" spans="1:15" s="658" customFormat="1" ht="22.5" customHeight="1" x14ac:dyDescent="0.25">
      <c r="A75" s="51" t="s">
        <v>426</v>
      </c>
      <c r="B75" s="52" t="s">
        <v>72</v>
      </c>
      <c r="C75" s="237" t="s">
        <v>733</v>
      </c>
      <c r="D75" s="993" t="s">
        <v>554</v>
      </c>
      <c r="E75" s="53" t="s">
        <v>452</v>
      </c>
      <c r="F75" s="53" t="s">
        <v>452</v>
      </c>
      <c r="G75" s="53" t="s">
        <v>453</v>
      </c>
      <c r="H75" s="53" t="s">
        <v>452</v>
      </c>
      <c r="I75" s="53"/>
      <c r="J75" s="53" t="s">
        <v>453</v>
      </c>
      <c r="K75" s="994" t="s">
        <v>456</v>
      </c>
      <c r="L75" s="984">
        <v>6397831.3399999999</v>
      </c>
      <c r="M75" s="54">
        <v>3733113.25</v>
      </c>
      <c r="N75" s="54">
        <v>5768307.3700000001</v>
      </c>
      <c r="O75" s="244">
        <v>7</v>
      </c>
    </row>
    <row r="76" spans="1:15" s="658" customFormat="1" ht="26.1" customHeight="1" x14ac:dyDescent="0.25">
      <c r="A76" s="51" t="s">
        <v>426</v>
      </c>
      <c r="B76" s="52" t="s">
        <v>72</v>
      </c>
      <c r="C76" s="237" t="s">
        <v>733</v>
      </c>
      <c r="D76" s="993" t="s">
        <v>554</v>
      </c>
      <c r="E76" s="53" t="s">
        <v>452</v>
      </c>
      <c r="F76" s="53" t="s">
        <v>457</v>
      </c>
      <c r="G76" s="53" t="s">
        <v>453</v>
      </c>
      <c r="H76" s="53" t="s">
        <v>452</v>
      </c>
      <c r="I76" s="53"/>
      <c r="J76" s="53" t="s">
        <v>453</v>
      </c>
      <c r="K76" s="994" t="s">
        <v>456</v>
      </c>
      <c r="L76" s="984">
        <v>2072898.06</v>
      </c>
      <c r="M76" s="54">
        <v>1055787.08</v>
      </c>
      <c r="N76" s="54">
        <v>1661994.57</v>
      </c>
      <c r="O76" s="244">
        <v>2</v>
      </c>
    </row>
    <row r="77" spans="1:15" s="658" customFormat="1" ht="26.1" customHeight="1" x14ac:dyDescent="0.25">
      <c r="A77" s="51" t="s">
        <v>426</v>
      </c>
      <c r="B77" s="52" t="s">
        <v>72</v>
      </c>
      <c r="C77" s="237" t="s">
        <v>733</v>
      </c>
      <c r="D77" s="993" t="s">
        <v>554</v>
      </c>
      <c r="E77" s="53" t="s">
        <v>452</v>
      </c>
      <c r="F77" s="53" t="s">
        <v>459</v>
      </c>
      <c r="G77" s="53" t="s">
        <v>453</v>
      </c>
      <c r="H77" s="53" t="s">
        <v>452</v>
      </c>
      <c r="I77" s="53"/>
      <c r="J77" s="53" t="s">
        <v>453</v>
      </c>
      <c r="K77" s="994" t="s">
        <v>456</v>
      </c>
      <c r="L77" s="984">
        <v>1397165.97</v>
      </c>
      <c r="M77" s="54">
        <v>823827.69</v>
      </c>
      <c r="N77" s="54">
        <v>663963.19999999995</v>
      </c>
      <c r="O77" s="244">
        <v>3</v>
      </c>
    </row>
    <row r="78" spans="1:15" s="658" customFormat="1" ht="26.1" customHeight="1" x14ac:dyDescent="0.25">
      <c r="A78" s="51" t="s">
        <v>426</v>
      </c>
      <c r="B78" s="52" t="s">
        <v>72</v>
      </c>
      <c r="C78" s="237" t="s">
        <v>733</v>
      </c>
      <c r="D78" s="993" t="s">
        <v>554</v>
      </c>
      <c r="E78" s="53" t="s">
        <v>555</v>
      </c>
      <c r="F78" s="53" t="s">
        <v>452</v>
      </c>
      <c r="G78" s="53" t="s">
        <v>453</v>
      </c>
      <c r="H78" s="53" t="s">
        <v>452</v>
      </c>
      <c r="I78" s="53"/>
      <c r="J78" s="53" t="s">
        <v>556</v>
      </c>
      <c r="K78" s="994" t="s">
        <v>456</v>
      </c>
      <c r="L78" s="984">
        <v>1506809.81</v>
      </c>
      <c r="M78" s="54">
        <v>1290234.1499999999</v>
      </c>
      <c r="N78" s="54">
        <v>1506809.81</v>
      </c>
      <c r="O78" s="244">
        <v>1</v>
      </c>
    </row>
    <row r="79" spans="1:15" s="658" customFormat="1" ht="26.1" customHeight="1" x14ac:dyDescent="0.25">
      <c r="A79" s="51" t="s">
        <v>426</v>
      </c>
      <c r="B79" s="52" t="s">
        <v>72</v>
      </c>
      <c r="C79" s="237" t="s">
        <v>733</v>
      </c>
      <c r="D79" s="993" t="s">
        <v>557</v>
      </c>
      <c r="E79" s="53" t="s">
        <v>452</v>
      </c>
      <c r="F79" s="53" t="s">
        <v>452</v>
      </c>
      <c r="G79" s="53" t="s">
        <v>453</v>
      </c>
      <c r="H79" s="53" t="s">
        <v>452</v>
      </c>
      <c r="I79" s="53"/>
      <c r="J79" s="53" t="s">
        <v>453</v>
      </c>
      <c r="K79" s="994" t="s">
        <v>456</v>
      </c>
      <c r="L79" s="984">
        <v>1871754.28</v>
      </c>
      <c r="M79" s="54">
        <v>843091.39</v>
      </c>
      <c r="N79" s="54">
        <v>1646928.37</v>
      </c>
      <c r="O79" s="244">
        <v>2</v>
      </c>
    </row>
    <row r="80" spans="1:15" s="658" customFormat="1" ht="26.1" customHeight="1" x14ac:dyDescent="0.25">
      <c r="A80" s="51" t="s">
        <v>426</v>
      </c>
      <c r="B80" s="52" t="s">
        <v>72</v>
      </c>
      <c r="C80" s="237" t="s">
        <v>733</v>
      </c>
      <c r="D80" s="993" t="s">
        <v>557</v>
      </c>
      <c r="E80" s="53" t="s">
        <v>452</v>
      </c>
      <c r="F80" s="53" t="s">
        <v>452</v>
      </c>
      <c r="G80" s="53" t="s">
        <v>453</v>
      </c>
      <c r="H80" s="53" t="s">
        <v>452</v>
      </c>
      <c r="I80" s="53"/>
      <c r="J80" s="53" t="s">
        <v>458</v>
      </c>
      <c r="K80" s="994" t="s">
        <v>456</v>
      </c>
      <c r="L80" s="984">
        <v>1686938.98</v>
      </c>
      <c r="M80" s="54">
        <v>876044.07</v>
      </c>
      <c r="N80" s="54">
        <v>1508028.26</v>
      </c>
      <c r="O80" s="244">
        <v>3</v>
      </c>
    </row>
    <row r="81" spans="1:15" s="658" customFormat="1" ht="26.1" customHeight="1" x14ac:dyDescent="0.25">
      <c r="A81" s="51" t="s">
        <v>426</v>
      </c>
      <c r="B81" s="52" t="s">
        <v>72</v>
      </c>
      <c r="C81" s="237" t="s">
        <v>733</v>
      </c>
      <c r="D81" s="993" t="s">
        <v>557</v>
      </c>
      <c r="E81" s="53" t="s">
        <v>452</v>
      </c>
      <c r="F81" s="53" t="s">
        <v>457</v>
      </c>
      <c r="G81" s="53" t="s">
        <v>453</v>
      </c>
      <c r="H81" s="53" t="s">
        <v>452</v>
      </c>
      <c r="I81" s="53"/>
      <c r="J81" s="53" t="s">
        <v>453</v>
      </c>
      <c r="K81" s="994" t="s">
        <v>456</v>
      </c>
      <c r="L81" s="984">
        <v>1532920.48</v>
      </c>
      <c r="M81" s="54">
        <v>817072.27</v>
      </c>
      <c r="N81" s="54">
        <v>1451338.35</v>
      </c>
      <c r="O81" s="244">
        <v>1</v>
      </c>
    </row>
    <row r="82" spans="1:15" s="658" customFormat="1" ht="26.1" customHeight="1" x14ac:dyDescent="0.25">
      <c r="A82" s="51" t="s">
        <v>426</v>
      </c>
      <c r="B82" s="52" t="s">
        <v>72</v>
      </c>
      <c r="C82" s="237" t="s">
        <v>733</v>
      </c>
      <c r="D82" s="993" t="s">
        <v>557</v>
      </c>
      <c r="E82" s="53" t="s">
        <v>452</v>
      </c>
      <c r="F82" s="53" t="s">
        <v>459</v>
      </c>
      <c r="G82" s="53" t="s">
        <v>453</v>
      </c>
      <c r="H82" s="53" t="s">
        <v>452</v>
      </c>
      <c r="I82" s="53"/>
      <c r="J82" s="53" t="s">
        <v>453</v>
      </c>
      <c r="K82" s="994" t="s">
        <v>456</v>
      </c>
      <c r="L82" s="984">
        <v>663799.39</v>
      </c>
      <c r="M82" s="54">
        <v>237921.72</v>
      </c>
      <c r="N82" s="54">
        <v>663799.39</v>
      </c>
      <c r="O82" s="244">
        <v>1</v>
      </c>
    </row>
    <row r="83" spans="1:15" s="658" customFormat="1" ht="26.1" customHeight="1" x14ac:dyDescent="0.25">
      <c r="A83" s="51" t="s">
        <v>426</v>
      </c>
      <c r="B83" s="52" t="s">
        <v>72</v>
      </c>
      <c r="C83" s="237" t="s">
        <v>733</v>
      </c>
      <c r="D83" s="993" t="s">
        <v>785</v>
      </c>
      <c r="E83" s="53" t="s">
        <v>452</v>
      </c>
      <c r="F83" s="53" t="s">
        <v>452</v>
      </c>
      <c r="G83" s="53" t="s">
        <v>453</v>
      </c>
      <c r="H83" s="53" t="s">
        <v>452</v>
      </c>
      <c r="I83" s="53"/>
      <c r="J83" s="53" t="s">
        <v>458</v>
      </c>
      <c r="K83" s="994" t="s">
        <v>456</v>
      </c>
      <c r="L83" s="984">
        <v>15660289.17</v>
      </c>
      <c r="M83" s="54">
        <v>14631348.77</v>
      </c>
      <c r="N83" s="54">
        <v>0</v>
      </c>
      <c r="O83" s="244">
        <v>3</v>
      </c>
    </row>
    <row r="84" spans="1:15" s="658" customFormat="1" ht="26.1" customHeight="1" x14ac:dyDescent="0.25">
      <c r="A84" s="51" t="s">
        <v>426</v>
      </c>
      <c r="B84" s="52" t="s">
        <v>72</v>
      </c>
      <c r="C84" s="237" t="s">
        <v>733</v>
      </c>
      <c r="D84" s="993" t="s">
        <v>786</v>
      </c>
      <c r="E84" s="53" t="s">
        <v>452</v>
      </c>
      <c r="F84" s="53" t="s">
        <v>452</v>
      </c>
      <c r="G84" s="53" t="s">
        <v>453</v>
      </c>
      <c r="H84" s="53" t="s">
        <v>452</v>
      </c>
      <c r="I84" s="53"/>
      <c r="J84" s="53" t="s">
        <v>458</v>
      </c>
      <c r="K84" s="994" t="s">
        <v>456</v>
      </c>
      <c r="L84" s="984">
        <v>645490.28</v>
      </c>
      <c r="M84" s="54">
        <v>645490.28</v>
      </c>
      <c r="N84" s="54">
        <v>183282.27</v>
      </c>
      <c r="O84" s="244">
        <v>1</v>
      </c>
    </row>
    <row r="85" spans="1:15" s="658" customFormat="1" ht="26.1" customHeight="1" x14ac:dyDescent="0.25">
      <c r="A85" s="55" t="s">
        <v>426</v>
      </c>
      <c r="B85" s="56" t="s">
        <v>72</v>
      </c>
      <c r="C85" s="237" t="s">
        <v>733</v>
      </c>
      <c r="D85" s="995" t="s">
        <v>558</v>
      </c>
      <c r="E85" s="57" t="s">
        <v>452</v>
      </c>
      <c r="F85" s="57" t="s">
        <v>452</v>
      </c>
      <c r="G85" s="57" t="s">
        <v>453</v>
      </c>
      <c r="H85" s="57" t="s">
        <v>452</v>
      </c>
      <c r="I85" s="57"/>
      <c r="J85" s="57" t="s">
        <v>452</v>
      </c>
      <c r="K85" s="996" t="s">
        <v>456</v>
      </c>
      <c r="L85" s="985">
        <v>333881.27</v>
      </c>
      <c r="M85" s="58">
        <v>240016.46</v>
      </c>
      <c r="N85" s="58">
        <v>0</v>
      </c>
      <c r="O85" s="245">
        <v>1</v>
      </c>
    </row>
    <row r="86" spans="1:15" s="658" customFormat="1" ht="26.1" customHeight="1" x14ac:dyDescent="0.25">
      <c r="A86" s="55" t="s">
        <v>426</v>
      </c>
      <c r="B86" s="56" t="s">
        <v>72</v>
      </c>
      <c r="C86" s="237" t="s">
        <v>733</v>
      </c>
      <c r="D86" s="995" t="s">
        <v>558</v>
      </c>
      <c r="E86" s="57" t="s">
        <v>452</v>
      </c>
      <c r="F86" s="57" t="s">
        <v>452</v>
      </c>
      <c r="G86" s="57" t="s">
        <v>453</v>
      </c>
      <c r="H86" s="57" t="s">
        <v>452</v>
      </c>
      <c r="I86" s="57"/>
      <c r="J86" s="57" t="s">
        <v>459</v>
      </c>
      <c r="K86" s="996" t="s">
        <v>456</v>
      </c>
      <c r="L86" s="985">
        <v>622802.59</v>
      </c>
      <c r="M86" s="58">
        <v>434425.55</v>
      </c>
      <c r="N86" s="58">
        <v>86999.63</v>
      </c>
      <c r="O86" s="245">
        <v>2</v>
      </c>
    </row>
    <row r="87" spans="1:15" s="658" customFormat="1" ht="26.1" customHeight="1" x14ac:dyDescent="0.25">
      <c r="A87" s="55" t="s">
        <v>426</v>
      </c>
      <c r="B87" s="56" t="s">
        <v>72</v>
      </c>
      <c r="C87" s="237" t="s">
        <v>733</v>
      </c>
      <c r="D87" s="995" t="s">
        <v>558</v>
      </c>
      <c r="E87" s="57" t="s">
        <v>452</v>
      </c>
      <c r="F87" s="57" t="s">
        <v>452</v>
      </c>
      <c r="G87" s="57" t="s">
        <v>453</v>
      </c>
      <c r="H87" s="57" t="s">
        <v>452</v>
      </c>
      <c r="I87" s="57"/>
      <c r="J87" s="57" t="s">
        <v>563</v>
      </c>
      <c r="K87" s="996" t="s">
        <v>456</v>
      </c>
      <c r="L87" s="985">
        <v>4539449.1399999997</v>
      </c>
      <c r="M87" s="58">
        <v>3565642.49</v>
      </c>
      <c r="N87" s="58">
        <v>2384367.11</v>
      </c>
      <c r="O87" s="245">
        <v>2</v>
      </c>
    </row>
    <row r="88" spans="1:15" s="658" customFormat="1" ht="26.1" customHeight="1" x14ac:dyDescent="0.25">
      <c r="A88" s="55" t="s">
        <v>426</v>
      </c>
      <c r="B88" s="56" t="s">
        <v>72</v>
      </c>
      <c r="C88" s="237" t="s">
        <v>733</v>
      </c>
      <c r="D88" s="995" t="s">
        <v>558</v>
      </c>
      <c r="E88" s="57" t="s">
        <v>452</v>
      </c>
      <c r="F88" s="57" t="s">
        <v>452</v>
      </c>
      <c r="G88" s="57" t="s">
        <v>453</v>
      </c>
      <c r="H88" s="57" t="s">
        <v>452</v>
      </c>
      <c r="I88" s="57"/>
      <c r="J88" s="57" t="s">
        <v>454</v>
      </c>
      <c r="K88" s="996" t="s">
        <v>456</v>
      </c>
      <c r="L88" s="985">
        <v>163908.70000000001</v>
      </c>
      <c r="M88" s="58">
        <v>119564.36</v>
      </c>
      <c r="N88" s="58">
        <v>81714.649999999994</v>
      </c>
      <c r="O88" s="245">
        <v>1</v>
      </c>
    </row>
    <row r="89" spans="1:15" s="658" customFormat="1" ht="26.1" customHeight="1" x14ac:dyDescent="0.25">
      <c r="A89" s="55" t="s">
        <v>426</v>
      </c>
      <c r="B89" s="56" t="s">
        <v>72</v>
      </c>
      <c r="C89" s="237" t="s">
        <v>733</v>
      </c>
      <c r="D89" s="995" t="s">
        <v>558</v>
      </c>
      <c r="E89" s="57" t="s">
        <v>452</v>
      </c>
      <c r="F89" s="57" t="s">
        <v>452</v>
      </c>
      <c r="G89" s="57" t="s">
        <v>453</v>
      </c>
      <c r="H89" s="57" t="s">
        <v>452</v>
      </c>
      <c r="I89" s="57"/>
      <c r="J89" s="57" t="s">
        <v>453</v>
      </c>
      <c r="K89" s="996" t="s">
        <v>456</v>
      </c>
      <c r="L89" s="985">
        <v>6660570.9699999997</v>
      </c>
      <c r="M89" s="58">
        <v>4558597.24</v>
      </c>
      <c r="N89" s="58">
        <v>3472692.91</v>
      </c>
      <c r="O89" s="245">
        <v>11</v>
      </c>
    </row>
    <row r="90" spans="1:15" s="658" customFormat="1" ht="26.1" customHeight="1" x14ac:dyDescent="0.25">
      <c r="A90" s="55" t="s">
        <v>426</v>
      </c>
      <c r="B90" s="56" t="s">
        <v>72</v>
      </c>
      <c r="C90" s="237" t="s">
        <v>733</v>
      </c>
      <c r="D90" s="995" t="s">
        <v>558</v>
      </c>
      <c r="E90" s="57" t="s">
        <v>452</v>
      </c>
      <c r="F90" s="57" t="s">
        <v>452</v>
      </c>
      <c r="G90" s="57" t="s">
        <v>453</v>
      </c>
      <c r="H90" s="57" t="s">
        <v>452</v>
      </c>
      <c r="I90" s="57"/>
      <c r="J90" s="57" t="s">
        <v>465</v>
      </c>
      <c r="K90" s="996" t="s">
        <v>456</v>
      </c>
      <c r="L90" s="985">
        <v>566344.78</v>
      </c>
      <c r="M90" s="58">
        <v>429149.57</v>
      </c>
      <c r="N90" s="58">
        <v>139886.73000000001</v>
      </c>
      <c r="O90" s="245">
        <v>2</v>
      </c>
    </row>
    <row r="91" spans="1:15" s="658" customFormat="1" ht="26.1" customHeight="1" x14ac:dyDescent="0.25">
      <c r="A91" s="55" t="s">
        <v>426</v>
      </c>
      <c r="B91" s="56" t="s">
        <v>72</v>
      </c>
      <c r="C91" s="237" t="s">
        <v>733</v>
      </c>
      <c r="D91" s="995" t="s">
        <v>558</v>
      </c>
      <c r="E91" s="57" t="s">
        <v>452</v>
      </c>
      <c r="F91" s="57" t="s">
        <v>452</v>
      </c>
      <c r="G91" s="57" t="s">
        <v>453</v>
      </c>
      <c r="H91" s="57" t="s">
        <v>452</v>
      </c>
      <c r="I91" s="57"/>
      <c r="J91" s="57" t="s">
        <v>564</v>
      </c>
      <c r="K91" s="996" t="s">
        <v>456</v>
      </c>
      <c r="L91" s="985">
        <v>887990.8</v>
      </c>
      <c r="M91" s="58">
        <v>656052.68000000005</v>
      </c>
      <c r="N91" s="58">
        <v>754010.35</v>
      </c>
      <c r="O91" s="245">
        <v>2</v>
      </c>
    </row>
    <row r="92" spans="1:15" s="658" customFormat="1" ht="26.1" customHeight="1" x14ac:dyDescent="0.25">
      <c r="A92" s="55" t="s">
        <v>426</v>
      </c>
      <c r="B92" s="56" t="s">
        <v>72</v>
      </c>
      <c r="C92" s="237" t="s">
        <v>733</v>
      </c>
      <c r="D92" s="995" t="s">
        <v>558</v>
      </c>
      <c r="E92" s="57" t="s">
        <v>452</v>
      </c>
      <c r="F92" s="57" t="s">
        <v>452</v>
      </c>
      <c r="G92" s="57" t="s">
        <v>453</v>
      </c>
      <c r="H92" s="57" t="s">
        <v>452</v>
      </c>
      <c r="I92" s="57"/>
      <c r="J92" s="57" t="s">
        <v>583</v>
      </c>
      <c r="K92" s="996" t="s">
        <v>456</v>
      </c>
      <c r="L92" s="985">
        <v>397563.92</v>
      </c>
      <c r="M92" s="58">
        <v>290705.59000000003</v>
      </c>
      <c r="N92" s="58">
        <v>345224.13</v>
      </c>
      <c r="O92" s="245">
        <v>1</v>
      </c>
    </row>
    <row r="93" spans="1:15" s="658" customFormat="1" ht="26.1" customHeight="1" x14ac:dyDescent="0.25">
      <c r="A93" s="55" t="s">
        <v>426</v>
      </c>
      <c r="B93" s="56" t="s">
        <v>72</v>
      </c>
      <c r="C93" s="237" t="s">
        <v>733</v>
      </c>
      <c r="D93" s="995" t="s">
        <v>558</v>
      </c>
      <c r="E93" s="57" t="s">
        <v>452</v>
      </c>
      <c r="F93" s="57" t="s">
        <v>452</v>
      </c>
      <c r="G93" s="57" t="s">
        <v>453</v>
      </c>
      <c r="H93" s="57" t="s">
        <v>452</v>
      </c>
      <c r="I93" s="57"/>
      <c r="J93" s="57" t="s">
        <v>455</v>
      </c>
      <c r="K93" s="996" t="s">
        <v>456</v>
      </c>
      <c r="L93" s="985">
        <v>377982.69</v>
      </c>
      <c r="M93" s="58">
        <v>264371.86</v>
      </c>
      <c r="N93" s="58">
        <v>0</v>
      </c>
      <c r="O93" s="245">
        <v>1</v>
      </c>
    </row>
    <row r="94" spans="1:15" s="658" customFormat="1" ht="26.1" customHeight="1" x14ac:dyDescent="0.25">
      <c r="A94" s="55" t="s">
        <v>426</v>
      </c>
      <c r="B94" s="56" t="s">
        <v>72</v>
      </c>
      <c r="C94" s="237" t="s">
        <v>733</v>
      </c>
      <c r="D94" s="995" t="s">
        <v>558</v>
      </c>
      <c r="E94" s="57" t="s">
        <v>452</v>
      </c>
      <c r="F94" s="57" t="s">
        <v>452</v>
      </c>
      <c r="G94" s="57" t="s">
        <v>453</v>
      </c>
      <c r="H94" s="57" t="s">
        <v>452</v>
      </c>
      <c r="I94" s="57"/>
      <c r="J94" s="57" t="s">
        <v>458</v>
      </c>
      <c r="K94" s="996" t="s">
        <v>456</v>
      </c>
      <c r="L94" s="985">
        <v>8353005.0300000003</v>
      </c>
      <c r="M94" s="58">
        <v>6106269.6100000003</v>
      </c>
      <c r="N94" s="58">
        <v>6452242.8600000003</v>
      </c>
      <c r="O94" s="245">
        <v>11</v>
      </c>
    </row>
    <row r="95" spans="1:15" s="658" customFormat="1" ht="26.1" customHeight="1" x14ac:dyDescent="0.25">
      <c r="A95" s="55" t="s">
        <v>426</v>
      </c>
      <c r="B95" s="56" t="s">
        <v>72</v>
      </c>
      <c r="C95" s="237" t="s">
        <v>733</v>
      </c>
      <c r="D95" s="995" t="s">
        <v>558</v>
      </c>
      <c r="E95" s="57" t="s">
        <v>452</v>
      </c>
      <c r="F95" s="57" t="s">
        <v>457</v>
      </c>
      <c r="G95" s="57" t="s">
        <v>453</v>
      </c>
      <c r="H95" s="57" t="s">
        <v>452</v>
      </c>
      <c r="I95" s="57"/>
      <c r="J95" s="57" t="s">
        <v>453</v>
      </c>
      <c r="K95" s="996" t="s">
        <v>456</v>
      </c>
      <c r="L95" s="985">
        <v>8535395.5399999991</v>
      </c>
      <c r="M95" s="58">
        <v>5586310.5599999996</v>
      </c>
      <c r="N95" s="58">
        <v>5973521.75</v>
      </c>
      <c r="O95" s="245">
        <v>10</v>
      </c>
    </row>
    <row r="96" spans="1:15" s="658" customFormat="1" ht="22.5" customHeight="1" x14ac:dyDescent="0.25">
      <c r="A96" s="55" t="s">
        <v>426</v>
      </c>
      <c r="B96" s="56" t="s">
        <v>72</v>
      </c>
      <c r="C96" s="237" t="s">
        <v>733</v>
      </c>
      <c r="D96" s="995" t="s">
        <v>558</v>
      </c>
      <c r="E96" s="57" t="s">
        <v>452</v>
      </c>
      <c r="F96" s="57" t="s">
        <v>457</v>
      </c>
      <c r="G96" s="57" t="s">
        <v>453</v>
      </c>
      <c r="H96" s="57" t="s">
        <v>452</v>
      </c>
      <c r="I96" s="57"/>
      <c r="J96" s="57" t="s">
        <v>458</v>
      </c>
      <c r="K96" s="996" t="s">
        <v>456</v>
      </c>
      <c r="L96" s="985">
        <v>427960.06</v>
      </c>
      <c r="M96" s="58">
        <v>321540.65999999997</v>
      </c>
      <c r="N96" s="58">
        <v>75376.990000000005</v>
      </c>
      <c r="O96" s="245">
        <v>1</v>
      </c>
    </row>
    <row r="97" spans="1:15" s="658" customFormat="1" ht="22.5" customHeight="1" x14ac:dyDescent="0.25">
      <c r="A97" s="55" t="s">
        <v>426</v>
      </c>
      <c r="B97" s="56" t="s">
        <v>72</v>
      </c>
      <c r="C97" s="237" t="s">
        <v>733</v>
      </c>
      <c r="D97" s="995" t="s">
        <v>558</v>
      </c>
      <c r="E97" s="57" t="s">
        <v>452</v>
      </c>
      <c r="F97" s="57" t="s">
        <v>459</v>
      </c>
      <c r="G97" s="57" t="s">
        <v>453</v>
      </c>
      <c r="H97" s="57" t="s">
        <v>452</v>
      </c>
      <c r="I97" s="57"/>
      <c r="J97" s="57" t="s">
        <v>452</v>
      </c>
      <c r="K97" s="996" t="s">
        <v>456</v>
      </c>
      <c r="L97" s="985">
        <v>977201.85</v>
      </c>
      <c r="M97" s="58">
        <v>486300.84</v>
      </c>
      <c r="N97" s="58">
        <v>866473.54</v>
      </c>
      <c r="O97" s="245">
        <v>1</v>
      </c>
    </row>
    <row r="98" spans="1:15" s="658" customFormat="1" ht="26.1" customHeight="1" x14ac:dyDescent="0.25">
      <c r="A98" s="55" t="s">
        <v>426</v>
      </c>
      <c r="B98" s="56" t="s">
        <v>72</v>
      </c>
      <c r="C98" s="237" t="s">
        <v>733</v>
      </c>
      <c r="D98" s="995" t="s">
        <v>558</v>
      </c>
      <c r="E98" s="57" t="s">
        <v>452</v>
      </c>
      <c r="F98" s="57" t="s">
        <v>459</v>
      </c>
      <c r="G98" s="57" t="s">
        <v>453</v>
      </c>
      <c r="H98" s="57" t="s">
        <v>452</v>
      </c>
      <c r="I98" s="57"/>
      <c r="J98" s="57" t="s">
        <v>563</v>
      </c>
      <c r="K98" s="996" t="s">
        <v>456</v>
      </c>
      <c r="L98" s="985">
        <v>1911620.76</v>
      </c>
      <c r="M98" s="58">
        <v>1356309.67</v>
      </c>
      <c r="N98" s="58">
        <v>1832838.15</v>
      </c>
      <c r="O98" s="245">
        <v>1</v>
      </c>
    </row>
    <row r="99" spans="1:15" s="658" customFormat="1" ht="21" customHeight="1" x14ac:dyDescent="0.25">
      <c r="A99" s="51" t="s">
        <v>426</v>
      </c>
      <c r="B99" s="52" t="s">
        <v>72</v>
      </c>
      <c r="C99" s="237" t="s">
        <v>733</v>
      </c>
      <c r="D99" s="993" t="s">
        <v>558</v>
      </c>
      <c r="E99" s="53" t="s">
        <v>452</v>
      </c>
      <c r="F99" s="53" t="s">
        <v>459</v>
      </c>
      <c r="G99" s="53" t="s">
        <v>453</v>
      </c>
      <c r="H99" s="53" t="s">
        <v>452</v>
      </c>
      <c r="I99" s="53"/>
      <c r="J99" s="53" t="s">
        <v>453</v>
      </c>
      <c r="K99" s="994" t="s">
        <v>456</v>
      </c>
      <c r="L99" s="984">
        <v>7764269.8200000003</v>
      </c>
      <c r="M99" s="54">
        <v>4650683.62</v>
      </c>
      <c r="N99" s="54">
        <v>5429555.8700000001</v>
      </c>
      <c r="O99" s="244">
        <v>9</v>
      </c>
    </row>
    <row r="100" spans="1:15" s="658" customFormat="1" ht="26.1" customHeight="1" x14ac:dyDescent="0.25">
      <c r="A100" s="51" t="s">
        <v>426</v>
      </c>
      <c r="B100" s="52" t="s">
        <v>72</v>
      </c>
      <c r="C100" s="237" t="s">
        <v>733</v>
      </c>
      <c r="D100" s="993" t="s">
        <v>558</v>
      </c>
      <c r="E100" s="53" t="s">
        <v>452</v>
      </c>
      <c r="F100" s="53" t="s">
        <v>459</v>
      </c>
      <c r="G100" s="53" t="s">
        <v>453</v>
      </c>
      <c r="H100" s="53" t="s">
        <v>452</v>
      </c>
      <c r="I100" s="53"/>
      <c r="J100" s="53" t="s">
        <v>465</v>
      </c>
      <c r="K100" s="994" t="s">
        <v>456</v>
      </c>
      <c r="L100" s="984">
        <v>900924.15</v>
      </c>
      <c r="M100" s="54">
        <v>569020.12</v>
      </c>
      <c r="N100" s="54">
        <v>706904.25</v>
      </c>
      <c r="O100" s="244">
        <v>2</v>
      </c>
    </row>
    <row r="101" spans="1:15" s="658" customFormat="1" ht="26.1" customHeight="1" x14ac:dyDescent="0.25">
      <c r="A101" s="51" t="s">
        <v>426</v>
      </c>
      <c r="B101" s="52" t="s">
        <v>72</v>
      </c>
      <c r="C101" s="237" t="s">
        <v>733</v>
      </c>
      <c r="D101" s="993" t="s">
        <v>558</v>
      </c>
      <c r="E101" s="53" t="s">
        <v>452</v>
      </c>
      <c r="F101" s="53" t="s">
        <v>459</v>
      </c>
      <c r="G101" s="53" t="s">
        <v>453</v>
      </c>
      <c r="H101" s="53" t="s">
        <v>452</v>
      </c>
      <c r="I101" s="53"/>
      <c r="J101" s="53" t="s">
        <v>458</v>
      </c>
      <c r="K101" s="994" t="s">
        <v>456</v>
      </c>
      <c r="L101" s="984">
        <v>1593157.03</v>
      </c>
      <c r="M101" s="54">
        <v>1169795.68</v>
      </c>
      <c r="N101" s="54">
        <v>904932.56</v>
      </c>
      <c r="O101" s="244">
        <v>3</v>
      </c>
    </row>
    <row r="102" spans="1:15" s="658" customFormat="1" ht="26.1" customHeight="1" x14ac:dyDescent="0.25">
      <c r="A102" s="51" t="s">
        <v>428</v>
      </c>
      <c r="B102" s="52" t="s">
        <v>72</v>
      </c>
      <c r="C102" s="237" t="s">
        <v>733</v>
      </c>
      <c r="D102" s="993" t="s">
        <v>559</v>
      </c>
      <c r="E102" s="53" t="s">
        <v>452</v>
      </c>
      <c r="F102" s="53" t="s">
        <v>452</v>
      </c>
      <c r="G102" s="53" t="s">
        <v>453</v>
      </c>
      <c r="H102" s="53" t="s">
        <v>459</v>
      </c>
      <c r="I102" s="53"/>
      <c r="J102" s="53" t="s">
        <v>564</v>
      </c>
      <c r="K102" s="994" t="s">
        <v>456</v>
      </c>
      <c r="L102" s="984">
        <v>419375.88</v>
      </c>
      <c r="M102" s="54">
        <v>304047.51</v>
      </c>
      <c r="N102" s="54">
        <v>371907.72</v>
      </c>
      <c r="O102" s="244">
        <v>1</v>
      </c>
    </row>
    <row r="103" spans="1:15" s="658" customFormat="1" ht="26.1" customHeight="1" x14ac:dyDescent="0.25">
      <c r="A103" s="51" t="s">
        <v>428</v>
      </c>
      <c r="B103" s="52" t="s">
        <v>72</v>
      </c>
      <c r="C103" s="237" t="s">
        <v>733</v>
      </c>
      <c r="D103" s="993" t="s">
        <v>559</v>
      </c>
      <c r="E103" s="53" t="s">
        <v>452</v>
      </c>
      <c r="F103" s="53" t="s">
        <v>452</v>
      </c>
      <c r="G103" s="53" t="s">
        <v>453</v>
      </c>
      <c r="H103" s="53" t="s">
        <v>459</v>
      </c>
      <c r="I103" s="53"/>
      <c r="J103" s="53" t="s">
        <v>458</v>
      </c>
      <c r="K103" s="994" t="s">
        <v>456</v>
      </c>
      <c r="L103" s="984">
        <v>1879177.77</v>
      </c>
      <c r="M103" s="54">
        <v>1879177.77</v>
      </c>
      <c r="N103" s="54">
        <v>1811816.89</v>
      </c>
      <c r="O103" s="244">
        <v>3</v>
      </c>
    </row>
    <row r="104" spans="1:15" s="658" customFormat="1" ht="22.5" customHeight="1" x14ac:dyDescent="0.25">
      <c r="A104" s="51" t="s">
        <v>428</v>
      </c>
      <c r="B104" s="52" t="s">
        <v>72</v>
      </c>
      <c r="C104" s="237" t="s">
        <v>733</v>
      </c>
      <c r="D104" s="993" t="s">
        <v>559</v>
      </c>
      <c r="E104" s="53" t="s">
        <v>452</v>
      </c>
      <c r="F104" s="53" t="s">
        <v>457</v>
      </c>
      <c r="G104" s="53" t="s">
        <v>453</v>
      </c>
      <c r="H104" s="53" t="s">
        <v>459</v>
      </c>
      <c r="I104" s="53"/>
      <c r="J104" s="53" t="s">
        <v>458</v>
      </c>
      <c r="K104" s="994" t="s">
        <v>456</v>
      </c>
      <c r="L104" s="984">
        <v>5696571.6200000001</v>
      </c>
      <c r="M104" s="54">
        <v>4145616.15</v>
      </c>
      <c r="N104" s="54">
        <v>1011359.99</v>
      </c>
      <c r="O104" s="244">
        <v>1</v>
      </c>
    </row>
    <row r="105" spans="1:15" s="658" customFormat="1" ht="26.1" customHeight="1" x14ac:dyDescent="0.25">
      <c r="A105" s="51" t="s">
        <v>428</v>
      </c>
      <c r="B105" s="52" t="s">
        <v>72</v>
      </c>
      <c r="C105" s="237" t="s">
        <v>733</v>
      </c>
      <c r="D105" s="993" t="s">
        <v>560</v>
      </c>
      <c r="E105" s="53" t="s">
        <v>452</v>
      </c>
      <c r="F105" s="53" t="s">
        <v>452</v>
      </c>
      <c r="G105" s="53" t="s">
        <v>453</v>
      </c>
      <c r="H105" s="53" t="s">
        <v>459</v>
      </c>
      <c r="I105" s="53"/>
      <c r="J105" s="53" t="s">
        <v>452</v>
      </c>
      <c r="K105" s="994" t="s">
        <v>456</v>
      </c>
      <c r="L105" s="984">
        <v>115669.92</v>
      </c>
      <c r="M105" s="54">
        <v>74028.75</v>
      </c>
      <c r="N105" s="54">
        <v>115669.92</v>
      </c>
      <c r="O105" s="244">
        <v>1</v>
      </c>
    </row>
    <row r="106" spans="1:15" s="658" customFormat="1" ht="26.1" customHeight="1" x14ac:dyDescent="0.25">
      <c r="A106" s="51" t="s">
        <v>428</v>
      </c>
      <c r="B106" s="52" t="s">
        <v>72</v>
      </c>
      <c r="C106" s="237" t="s">
        <v>733</v>
      </c>
      <c r="D106" s="993" t="s">
        <v>560</v>
      </c>
      <c r="E106" s="53" t="s">
        <v>452</v>
      </c>
      <c r="F106" s="53" t="s">
        <v>452</v>
      </c>
      <c r="G106" s="53" t="s">
        <v>453</v>
      </c>
      <c r="H106" s="53" t="s">
        <v>459</v>
      </c>
      <c r="I106" s="53"/>
      <c r="J106" s="53" t="s">
        <v>459</v>
      </c>
      <c r="K106" s="994" t="s">
        <v>456</v>
      </c>
      <c r="L106" s="984">
        <v>57940.52</v>
      </c>
      <c r="M106" s="54">
        <v>40558.370000000003</v>
      </c>
      <c r="N106" s="54">
        <v>13478.55</v>
      </c>
      <c r="O106" s="244">
        <v>1</v>
      </c>
    </row>
    <row r="107" spans="1:15" s="658" customFormat="1" ht="26.1" customHeight="1" x14ac:dyDescent="0.25">
      <c r="A107" s="51" t="s">
        <v>428</v>
      </c>
      <c r="B107" s="52" t="s">
        <v>72</v>
      </c>
      <c r="C107" s="237" t="s">
        <v>733</v>
      </c>
      <c r="D107" s="993" t="s">
        <v>560</v>
      </c>
      <c r="E107" s="53" t="s">
        <v>452</v>
      </c>
      <c r="F107" s="53" t="s">
        <v>452</v>
      </c>
      <c r="G107" s="53" t="s">
        <v>453</v>
      </c>
      <c r="H107" s="53" t="s">
        <v>459</v>
      </c>
      <c r="I107" s="53"/>
      <c r="J107" s="53" t="s">
        <v>555</v>
      </c>
      <c r="K107" s="994" t="s">
        <v>456</v>
      </c>
      <c r="L107" s="984">
        <v>112773.75</v>
      </c>
      <c r="M107" s="54">
        <v>75364.3</v>
      </c>
      <c r="N107" s="54">
        <v>61143.42</v>
      </c>
      <c r="O107" s="244">
        <v>2</v>
      </c>
    </row>
    <row r="108" spans="1:15" s="658" customFormat="1" ht="26.1" customHeight="1" x14ac:dyDescent="0.25">
      <c r="A108" s="51" t="s">
        <v>428</v>
      </c>
      <c r="B108" s="52" t="s">
        <v>72</v>
      </c>
      <c r="C108" s="237" t="s">
        <v>733</v>
      </c>
      <c r="D108" s="993" t="s">
        <v>560</v>
      </c>
      <c r="E108" s="53" t="s">
        <v>452</v>
      </c>
      <c r="F108" s="53" t="s">
        <v>452</v>
      </c>
      <c r="G108" s="53" t="s">
        <v>453</v>
      </c>
      <c r="H108" s="53" t="s">
        <v>459</v>
      </c>
      <c r="I108" s="53"/>
      <c r="J108" s="53" t="s">
        <v>563</v>
      </c>
      <c r="K108" s="994" t="s">
        <v>456</v>
      </c>
      <c r="L108" s="984">
        <v>57506.86</v>
      </c>
      <c r="M108" s="54">
        <v>40254.800000000003</v>
      </c>
      <c r="N108" s="54">
        <v>12070.67</v>
      </c>
      <c r="O108" s="244">
        <v>1</v>
      </c>
    </row>
    <row r="109" spans="1:15" s="658" customFormat="1" ht="26.1" customHeight="1" x14ac:dyDescent="0.25">
      <c r="A109" s="51" t="s">
        <v>428</v>
      </c>
      <c r="B109" s="52" t="s">
        <v>72</v>
      </c>
      <c r="C109" s="237" t="s">
        <v>733</v>
      </c>
      <c r="D109" s="993" t="s">
        <v>560</v>
      </c>
      <c r="E109" s="53" t="s">
        <v>452</v>
      </c>
      <c r="F109" s="53" t="s">
        <v>452</v>
      </c>
      <c r="G109" s="53" t="s">
        <v>453</v>
      </c>
      <c r="H109" s="53" t="s">
        <v>459</v>
      </c>
      <c r="I109" s="53"/>
      <c r="J109" s="53" t="s">
        <v>453</v>
      </c>
      <c r="K109" s="994" t="s">
        <v>456</v>
      </c>
      <c r="L109" s="984">
        <v>1397167.67</v>
      </c>
      <c r="M109" s="54">
        <v>890116.54</v>
      </c>
      <c r="N109" s="54">
        <v>1147948</v>
      </c>
      <c r="O109" s="244">
        <v>18</v>
      </c>
    </row>
    <row r="110" spans="1:15" s="658" customFormat="1" ht="26.1" customHeight="1" x14ac:dyDescent="0.25">
      <c r="A110" s="51" t="s">
        <v>428</v>
      </c>
      <c r="B110" s="52" t="s">
        <v>72</v>
      </c>
      <c r="C110" s="237" t="s">
        <v>733</v>
      </c>
      <c r="D110" s="993" t="s">
        <v>560</v>
      </c>
      <c r="E110" s="53" t="s">
        <v>452</v>
      </c>
      <c r="F110" s="53" t="s">
        <v>452</v>
      </c>
      <c r="G110" s="53" t="s">
        <v>453</v>
      </c>
      <c r="H110" s="53" t="s">
        <v>459</v>
      </c>
      <c r="I110" s="53"/>
      <c r="J110" s="53" t="s">
        <v>465</v>
      </c>
      <c r="K110" s="994" t="s">
        <v>456</v>
      </c>
      <c r="L110" s="984">
        <v>223784.99</v>
      </c>
      <c r="M110" s="54">
        <v>150973.04999999999</v>
      </c>
      <c r="N110" s="54">
        <v>202910.42</v>
      </c>
      <c r="O110" s="244">
        <v>3</v>
      </c>
    </row>
    <row r="111" spans="1:15" s="658" customFormat="1" ht="26.1" customHeight="1" x14ac:dyDescent="0.25">
      <c r="A111" s="51" t="s">
        <v>428</v>
      </c>
      <c r="B111" s="52" t="s">
        <v>72</v>
      </c>
      <c r="C111" s="237" t="s">
        <v>733</v>
      </c>
      <c r="D111" s="993" t="s">
        <v>560</v>
      </c>
      <c r="E111" s="53" t="s">
        <v>452</v>
      </c>
      <c r="F111" s="53" t="s">
        <v>452</v>
      </c>
      <c r="G111" s="53" t="s">
        <v>453</v>
      </c>
      <c r="H111" s="53" t="s">
        <v>459</v>
      </c>
      <c r="I111" s="53"/>
      <c r="J111" s="53" t="s">
        <v>463</v>
      </c>
      <c r="K111" s="994" t="s">
        <v>456</v>
      </c>
      <c r="L111" s="984">
        <v>147083.22</v>
      </c>
      <c r="M111" s="54">
        <v>85622.15</v>
      </c>
      <c r="N111" s="54">
        <v>104504.42</v>
      </c>
      <c r="O111" s="244">
        <v>2</v>
      </c>
    </row>
    <row r="112" spans="1:15" s="658" customFormat="1" ht="26.1" customHeight="1" x14ac:dyDescent="0.25">
      <c r="A112" s="51" t="s">
        <v>428</v>
      </c>
      <c r="B112" s="52" t="s">
        <v>72</v>
      </c>
      <c r="C112" s="237" t="s">
        <v>733</v>
      </c>
      <c r="D112" s="993" t="s">
        <v>560</v>
      </c>
      <c r="E112" s="53" t="s">
        <v>452</v>
      </c>
      <c r="F112" s="53" t="s">
        <v>452</v>
      </c>
      <c r="G112" s="53" t="s">
        <v>453</v>
      </c>
      <c r="H112" s="53" t="s">
        <v>459</v>
      </c>
      <c r="I112" s="53"/>
      <c r="J112" s="53" t="s">
        <v>561</v>
      </c>
      <c r="K112" s="994" t="s">
        <v>456</v>
      </c>
      <c r="L112" s="984">
        <v>619371.27</v>
      </c>
      <c r="M112" s="54">
        <v>382367.48</v>
      </c>
      <c r="N112" s="54">
        <v>591779.78</v>
      </c>
      <c r="O112" s="244">
        <v>7</v>
      </c>
    </row>
    <row r="113" spans="1:15" s="658" customFormat="1" ht="26.1" customHeight="1" x14ac:dyDescent="0.25">
      <c r="A113" s="51" t="s">
        <v>428</v>
      </c>
      <c r="B113" s="52" t="s">
        <v>72</v>
      </c>
      <c r="C113" s="237" t="s">
        <v>733</v>
      </c>
      <c r="D113" s="993" t="s">
        <v>560</v>
      </c>
      <c r="E113" s="53" t="s">
        <v>452</v>
      </c>
      <c r="F113" s="53" t="s">
        <v>452</v>
      </c>
      <c r="G113" s="53" t="s">
        <v>453</v>
      </c>
      <c r="H113" s="53" t="s">
        <v>459</v>
      </c>
      <c r="I113" s="53"/>
      <c r="J113" s="53" t="s">
        <v>461</v>
      </c>
      <c r="K113" s="994" t="s">
        <v>456</v>
      </c>
      <c r="L113" s="984">
        <v>7703281.0300000003</v>
      </c>
      <c r="M113" s="54">
        <v>7703281.0300000003</v>
      </c>
      <c r="N113" s="54">
        <v>0</v>
      </c>
      <c r="O113" s="244">
        <v>1</v>
      </c>
    </row>
    <row r="114" spans="1:15" s="658" customFormat="1" ht="26.1" customHeight="1" x14ac:dyDescent="0.25">
      <c r="A114" s="51" t="s">
        <v>428</v>
      </c>
      <c r="B114" s="52" t="s">
        <v>72</v>
      </c>
      <c r="C114" s="237" t="s">
        <v>733</v>
      </c>
      <c r="D114" s="993" t="s">
        <v>560</v>
      </c>
      <c r="E114" s="53" t="s">
        <v>452</v>
      </c>
      <c r="F114" s="53" t="s">
        <v>452</v>
      </c>
      <c r="G114" s="53" t="s">
        <v>453</v>
      </c>
      <c r="H114" s="53" t="s">
        <v>459</v>
      </c>
      <c r="I114" s="53"/>
      <c r="J114" s="53" t="s">
        <v>562</v>
      </c>
      <c r="K114" s="994" t="s">
        <v>456</v>
      </c>
      <c r="L114" s="984">
        <v>513753.05</v>
      </c>
      <c r="M114" s="54">
        <v>252241.93</v>
      </c>
      <c r="N114" s="54">
        <v>483291.07</v>
      </c>
      <c r="O114" s="244">
        <v>2</v>
      </c>
    </row>
    <row r="115" spans="1:15" s="658" customFormat="1" ht="26.1" customHeight="1" x14ac:dyDescent="0.25">
      <c r="A115" s="51" t="s">
        <v>428</v>
      </c>
      <c r="B115" s="52" t="s">
        <v>72</v>
      </c>
      <c r="C115" s="237" t="s">
        <v>733</v>
      </c>
      <c r="D115" s="993" t="s">
        <v>560</v>
      </c>
      <c r="E115" s="53" t="s">
        <v>452</v>
      </c>
      <c r="F115" s="53" t="s">
        <v>452</v>
      </c>
      <c r="G115" s="53" t="s">
        <v>453</v>
      </c>
      <c r="H115" s="53" t="s">
        <v>459</v>
      </c>
      <c r="I115" s="53"/>
      <c r="J115" s="53" t="s">
        <v>583</v>
      </c>
      <c r="K115" s="994" t="s">
        <v>456</v>
      </c>
      <c r="L115" s="984">
        <v>236670.91</v>
      </c>
      <c r="M115" s="54">
        <v>165669.64000000001</v>
      </c>
      <c r="N115" s="54">
        <v>0</v>
      </c>
      <c r="O115" s="244">
        <v>2</v>
      </c>
    </row>
    <row r="116" spans="1:15" s="658" customFormat="1" ht="26.1" customHeight="1" x14ac:dyDescent="0.25">
      <c r="A116" s="51" t="s">
        <v>428</v>
      </c>
      <c r="B116" s="52" t="s">
        <v>72</v>
      </c>
      <c r="C116" s="237" t="s">
        <v>733</v>
      </c>
      <c r="D116" s="993" t="s">
        <v>560</v>
      </c>
      <c r="E116" s="53" t="s">
        <v>452</v>
      </c>
      <c r="F116" s="53" t="s">
        <v>452</v>
      </c>
      <c r="G116" s="53" t="s">
        <v>453</v>
      </c>
      <c r="H116" s="53" t="s">
        <v>459</v>
      </c>
      <c r="I116" s="53"/>
      <c r="J116" s="53" t="s">
        <v>579</v>
      </c>
      <c r="K116" s="994" t="s">
        <v>456</v>
      </c>
      <c r="L116" s="984">
        <v>250756.26</v>
      </c>
      <c r="M116" s="54">
        <v>175529.38</v>
      </c>
      <c r="N116" s="54">
        <v>0</v>
      </c>
      <c r="O116" s="244">
        <v>1</v>
      </c>
    </row>
    <row r="117" spans="1:15" s="658" customFormat="1" ht="26.1" customHeight="1" x14ac:dyDescent="0.25">
      <c r="A117" s="51" t="s">
        <v>428</v>
      </c>
      <c r="B117" s="52" t="s">
        <v>72</v>
      </c>
      <c r="C117" s="237" t="s">
        <v>733</v>
      </c>
      <c r="D117" s="993" t="s">
        <v>560</v>
      </c>
      <c r="E117" s="53" t="s">
        <v>452</v>
      </c>
      <c r="F117" s="53" t="s">
        <v>452</v>
      </c>
      <c r="G117" s="53" t="s">
        <v>453</v>
      </c>
      <c r="H117" s="53" t="s">
        <v>459</v>
      </c>
      <c r="I117" s="53"/>
      <c r="J117" s="53" t="s">
        <v>458</v>
      </c>
      <c r="K117" s="994" t="s">
        <v>456</v>
      </c>
      <c r="L117" s="984">
        <v>3914322.2</v>
      </c>
      <c r="M117" s="54">
        <v>3413349.12</v>
      </c>
      <c r="N117" s="54">
        <v>1910013.05</v>
      </c>
      <c r="O117" s="244">
        <v>16</v>
      </c>
    </row>
    <row r="118" spans="1:15" s="658" customFormat="1" ht="25.5" customHeight="1" x14ac:dyDescent="0.25">
      <c r="A118" s="51" t="s">
        <v>428</v>
      </c>
      <c r="B118" s="52" t="s">
        <v>72</v>
      </c>
      <c r="C118" s="237" t="s">
        <v>733</v>
      </c>
      <c r="D118" s="993" t="s">
        <v>560</v>
      </c>
      <c r="E118" s="53" t="s">
        <v>452</v>
      </c>
      <c r="F118" s="53" t="s">
        <v>457</v>
      </c>
      <c r="G118" s="53" t="s">
        <v>453</v>
      </c>
      <c r="H118" s="53" t="s">
        <v>459</v>
      </c>
      <c r="I118" s="53"/>
      <c r="J118" s="53" t="s">
        <v>459</v>
      </c>
      <c r="K118" s="994" t="s">
        <v>456</v>
      </c>
      <c r="L118" s="984">
        <v>849188.83</v>
      </c>
      <c r="M118" s="54">
        <v>485447.87</v>
      </c>
      <c r="N118" s="54">
        <v>62108.69</v>
      </c>
      <c r="O118" s="244">
        <v>5</v>
      </c>
    </row>
    <row r="119" spans="1:15" s="658" customFormat="1" ht="22.5" customHeight="1" x14ac:dyDescent="0.25">
      <c r="A119" s="51" t="s">
        <v>428</v>
      </c>
      <c r="B119" s="52" t="s">
        <v>72</v>
      </c>
      <c r="C119" s="237" t="s">
        <v>733</v>
      </c>
      <c r="D119" s="993" t="s">
        <v>560</v>
      </c>
      <c r="E119" s="53" t="s">
        <v>452</v>
      </c>
      <c r="F119" s="53" t="s">
        <v>457</v>
      </c>
      <c r="G119" s="53" t="s">
        <v>453</v>
      </c>
      <c r="H119" s="53" t="s">
        <v>459</v>
      </c>
      <c r="I119" s="53"/>
      <c r="J119" s="53" t="s">
        <v>563</v>
      </c>
      <c r="K119" s="994" t="s">
        <v>456</v>
      </c>
      <c r="L119" s="984">
        <v>175326.61</v>
      </c>
      <c r="M119" s="54">
        <v>107250.3</v>
      </c>
      <c r="N119" s="54">
        <v>153659.72</v>
      </c>
      <c r="O119" s="244">
        <v>2</v>
      </c>
    </row>
    <row r="120" spans="1:15" s="658" customFormat="1" ht="26.1" customHeight="1" x14ac:dyDescent="0.25">
      <c r="A120" s="51" t="s">
        <v>428</v>
      </c>
      <c r="B120" s="52" t="s">
        <v>72</v>
      </c>
      <c r="C120" s="237" t="s">
        <v>733</v>
      </c>
      <c r="D120" s="993" t="s">
        <v>560</v>
      </c>
      <c r="E120" s="53" t="s">
        <v>452</v>
      </c>
      <c r="F120" s="53" t="s">
        <v>457</v>
      </c>
      <c r="G120" s="53" t="s">
        <v>453</v>
      </c>
      <c r="H120" s="53" t="s">
        <v>459</v>
      </c>
      <c r="I120" s="53"/>
      <c r="J120" s="53" t="s">
        <v>454</v>
      </c>
      <c r="K120" s="994" t="s">
        <v>456</v>
      </c>
      <c r="L120" s="984">
        <v>131694.17000000001</v>
      </c>
      <c r="M120" s="54">
        <v>76250.92</v>
      </c>
      <c r="N120" s="54">
        <v>91235.24</v>
      </c>
      <c r="O120" s="244">
        <v>2</v>
      </c>
    </row>
    <row r="121" spans="1:15" s="658" customFormat="1" ht="26.1" customHeight="1" x14ac:dyDescent="0.25">
      <c r="A121" s="51" t="s">
        <v>428</v>
      </c>
      <c r="B121" s="52" t="s">
        <v>72</v>
      </c>
      <c r="C121" s="237" t="s">
        <v>733</v>
      </c>
      <c r="D121" s="993" t="s">
        <v>560</v>
      </c>
      <c r="E121" s="53" t="s">
        <v>452</v>
      </c>
      <c r="F121" s="53" t="s">
        <v>457</v>
      </c>
      <c r="G121" s="53" t="s">
        <v>453</v>
      </c>
      <c r="H121" s="53" t="s">
        <v>459</v>
      </c>
      <c r="I121" s="53"/>
      <c r="J121" s="53" t="s">
        <v>453</v>
      </c>
      <c r="K121" s="994" t="s">
        <v>456</v>
      </c>
      <c r="L121" s="984">
        <v>4464285.2</v>
      </c>
      <c r="M121" s="54">
        <v>2395234.2599999998</v>
      </c>
      <c r="N121" s="54">
        <v>3548944.04</v>
      </c>
      <c r="O121" s="244">
        <v>27</v>
      </c>
    </row>
    <row r="122" spans="1:15" s="658" customFormat="1" ht="24" customHeight="1" x14ac:dyDescent="0.25">
      <c r="A122" s="51" t="s">
        <v>428</v>
      </c>
      <c r="B122" s="52" t="s">
        <v>72</v>
      </c>
      <c r="C122" s="237" t="s">
        <v>733</v>
      </c>
      <c r="D122" s="993" t="s">
        <v>560</v>
      </c>
      <c r="E122" s="53" t="s">
        <v>452</v>
      </c>
      <c r="F122" s="53" t="s">
        <v>457</v>
      </c>
      <c r="G122" s="53" t="s">
        <v>453</v>
      </c>
      <c r="H122" s="53" t="s">
        <v>459</v>
      </c>
      <c r="I122" s="53"/>
      <c r="J122" s="53" t="s">
        <v>564</v>
      </c>
      <c r="K122" s="994" t="s">
        <v>456</v>
      </c>
      <c r="L122" s="984">
        <v>103859.3</v>
      </c>
      <c r="M122" s="54">
        <v>72701.509999999995</v>
      </c>
      <c r="N122" s="54">
        <v>103859.3</v>
      </c>
      <c r="O122" s="244">
        <v>1</v>
      </c>
    </row>
    <row r="123" spans="1:15" s="658" customFormat="1" ht="26.1" customHeight="1" x14ac:dyDescent="0.25">
      <c r="A123" s="39" t="s">
        <v>428</v>
      </c>
      <c r="B123" s="41" t="s">
        <v>72</v>
      </c>
      <c r="C123" s="237" t="s">
        <v>733</v>
      </c>
      <c r="D123" s="991" t="s">
        <v>560</v>
      </c>
      <c r="E123" s="49" t="s">
        <v>452</v>
      </c>
      <c r="F123" s="49" t="s">
        <v>457</v>
      </c>
      <c r="G123" s="49" t="s">
        <v>453</v>
      </c>
      <c r="H123" s="49" t="s">
        <v>459</v>
      </c>
      <c r="I123" s="49"/>
      <c r="J123" s="49" t="s">
        <v>561</v>
      </c>
      <c r="K123" s="992" t="s">
        <v>456</v>
      </c>
      <c r="L123" s="983">
        <v>612156.86</v>
      </c>
      <c r="M123" s="50">
        <v>324234.21999999997</v>
      </c>
      <c r="N123" s="50">
        <v>561393.54</v>
      </c>
      <c r="O123" s="185">
        <v>6</v>
      </c>
    </row>
    <row r="124" spans="1:15" s="658" customFormat="1" ht="24" customHeight="1" x14ac:dyDescent="0.25">
      <c r="A124" s="39" t="s">
        <v>428</v>
      </c>
      <c r="B124" s="41" t="s">
        <v>72</v>
      </c>
      <c r="C124" s="237" t="s">
        <v>733</v>
      </c>
      <c r="D124" s="991" t="s">
        <v>560</v>
      </c>
      <c r="E124" s="49" t="s">
        <v>452</v>
      </c>
      <c r="F124" s="49" t="s">
        <v>457</v>
      </c>
      <c r="G124" s="49" t="s">
        <v>453</v>
      </c>
      <c r="H124" s="49" t="s">
        <v>459</v>
      </c>
      <c r="I124" s="49"/>
      <c r="J124" s="49" t="s">
        <v>562</v>
      </c>
      <c r="K124" s="992" t="s">
        <v>456</v>
      </c>
      <c r="L124" s="983">
        <v>222539.23</v>
      </c>
      <c r="M124" s="50">
        <v>155777.46</v>
      </c>
      <c r="N124" s="50">
        <v>0</v>
      </c>
      <c r="O124" s="185">
        <v>1</v>
      </c>
    </row>
    <row r="125" spans="1:15" s="658" customFormat="1" ht="26.1" customHeight="1" x14ac:dyDescent="0.25">
      <c r="A125" s="39" t="s">
        <v>428</v>
      </c>
      <c r="B125" s="41" t="s">
        <v>72</v>
      </c>
      <c r="C125" s="237" t="s">
        <v>733</v>
      </c>
      <c r="D125" s="991" t="s">
        <v>560</v>
      </c>
      <c r="E125" s="49" t="s">
        <v>452</v>
      </c>
      <c r="F125" s="49" t="s">
        <v>457</v>
      </c>
      <c r="G125" s="49" t="s">
        <v>453</v>
      </c>
      <c r="H125" s="49" t="s">
        <v>459</v>
      </c>
      <c r="I125" s="49"/>
      <c r="J125" s="49" t="s">
        <v>583</v>
      </c>
      <c r="K125" s="992" t="s">
        <v>456</v>
      </c>
      <c r="L125" s="983">
        <v>547525.51</v>
      </c>
      <c r="M125" s="50">
        <v>246386.48</v>
      </c>
      <c r="N125" s="50">
        <v>410525.62</v>
      </c>
      <c r="O125" s="185">
        <v>1</v>
      </c>
    </row>
    <row r="126" spans="1:15" s="658" customFormat="1" ht="26.1" customHeight="1" x14ac:dyDescent="0.25">
      <c r="A126" s="39" t="s">
        <v>428</v>
      </c>
      <c r="B126" s="41" t="s">
        <v>72</v>
      </c>
      <c r="C126" s="237" t="s">
        <v>733</v>
      </c>
      <c r="D126" s="991" t="s">
        <v>560</v>
      </c>
      <c r="E126" s="49" t="s">
        <v>452</v>
      </c>
      <c r="F126" s="49" t="s">
        <v>457</v>
      </c>
      <c r="G126" s="49" t="s">
        <v>453</v>
      </c>
      <c r="H126" s="49" t="s">
        <v>459</v>
      </c>
      <c r="I126" s="49"/>
      <c r="J126" s="49">
        <v>24</v>
      </c>
      <c r="K126" s="992" t="s">
        <v>456</v>
      </c>
      <c r="L126" s="983">
        <v>819292.26</v>
      </c>
      <c r="M126" s="50">
        <v>432736.4</v>
      </c>
      <c r="N126" s="50">
        <v>795680.83</v>
      </c>
      <c r="O126" s="185">
        <v>6</v>
      </c>
    </row>
    <row r="127" spans="1:15" s="658" customFormat="1" ht="26.1" customHeight="1" x14ac:dyDescent="0.25">
      <c r="A127" s="39" t="s">
        <v>428</v>
      </c>
      <c r="B127" s="41" t="s">
        <v>72</v>
      </c>
      <c r="C127" s="237" t="s">
        <v>733</v>
      </c>
      <c r="D127" s="991" t="s">
        <v>560</v>
      </c>
      <c r="E127" s="49" t="s">
        <v>452</v>
      </c>
      <c r="F127" s="49" t="s">
        <v>459</v>
      </c>
      <c r="G127" s="49" t="s">
        <v>453</v>
      </c>
      <c r="H127" s="49" t="s">
        <v>459</v>
      </c>
      <c r="I127" s="49"/>
      <c r="J127" s="49" t="s">
        <v>563</v>
      </c>
      <c r="K127" s="992" t="s">
        <v>456</v>
      </c>
      <c r="L127" s="983">
        <v>109667.51</v>
      </c>
      <c r="M127" s="50">
        <v>70592.97</v>
      </c>
      <c r="N127" s="50">
        <v>109667.51</v>
      </c>
      <c r="O127" s="185">
        <v>1</v>
      </c>
    </row>
    <row r="128" spans="1:15" s="658" customFormat="1" ht="26.1" customHeight="1" x14ac:dyDescent="0.25">
      <c r="A128" s="39" t="s">
        <v>428</v>
      </c>
      <c r="B128" s="41" t="s">
        <v>72</v>
      </c>
      <c r="C128" s="237" t="s">
        <v>733</v>
      </c>
      <c r="D128" s="991" t="s">
        <v>560</v>
      </c>
      <c r="E128" s="49" t="s">
        <v>452</v>
      </c>
      <c r="F128" s="49" t="s">
        <v>459</v>
      </c>
      <c r="G128" s="49" t="s">
        <v>453</v>
      </c>
      <c r="H128" s="49" t="s">
        <v>459</v>
      </c>
      <c r="I128" s="49"/>
      <c r="J128" s="49" t="s">
        <v>453</v>
      </c>
      <c r="K128" s="992" t="s">
        <v>456</v>
      </c>
      <c r="L128" s="983">
        <v>3129579.55</v>
      </c>
      <c r="M128" s="50">
        <v>1803571.54</v>
      </c>
      <c r="N128" s="50">
        <v>2687950.48</v>
      </c>
      <c r="O128" s="185">
        <v>18</v>
      </c>
    </row>
    <row r="129" spans="1:15" s="658" customFormat="1" ht="26.1" customHeight="1" x14ac:dyDescent="0.25">
      <c r="A129" s="39" t="s">
        <v>428</v>
      </c>
      <c r="B129" s="41" t="s">
        <v>72</v>
      </c>
      <c r="C129" s="237" t="s">
        <v>733</v>
      </c>
      <c r="D129" s="991" t="s">
        <v>560</v>
      </c>
      <c r="E129" s="49" t="s">
        <v>452</v>
      </c>
      <c r="F129" s="49" t="s">
        <v>459</v>
      </c>
      <c r="G129" s="49" t="s">
        <v>453</v>
      </c>
      <c r="H129" s="49" t="s">
        <v>459</v>
      </c>
      <c r="I129" s="49"/>
      <c r="J129" s="49" t="s">
        <v>465</v>
      </c>
      <c r="K129" s="992" t="s">
        <v>456</v>
      </c>
      <c r="L129" s="983">
        <v>1436321.7</v>
      </c>
      <c r="M129" s="50">
        <v>708244.68</v>
      </c>
      <c r="N129" s="50">
        <v>1010514.45</v>
      </c>
      <c r="O129" s="185">
        <v>8</v>
      </c>
    </row>
    <row r="130" spans="1:15" s="658" customFormat="1" ht="26.1" customHeight="1" x14ac:dyDescent="0.25">
      <c r="A130" s="39" t="s">
        <v>428</v>
      </c>
      <c r="B130" s="41" t="s">
        <v>72</v>
      </c>
      <c r="C130" s="237" t="s">
        <v>733</v>
      </c>
      <c r="D130" s="991" t="s">
        <v>560</v>
      </c>
      <c r="E130" s="49" t="s">
        <v>452</v>
      </c>
      <c r="F130" s="49" t="s">
        <v>459</v>
      </c>
      <c r="G130" s="49" t="s">
        <v>453</v>
      </c>
      <c r="H130" s="49" t="s">
        <v>459</v>
      </c>
      <c r="I130" s="49"/>
      <c r="J130" s="49" t="s">
        <v>581</v>
      </c>
      <c r="K130" s="992" t="s">
        <v>456</v>
      </c>
      <c r="L130" s="983">
        <v>1013936.14</v>
      </c>
      <c r="M130" s="50">
        <v>438933.39</v>
      </c>
      <c r="N130" s="50">
        <v>916980.8</v>
      </c>
      <c r="O130" s="185">
        <v>1</v>
      </c>
    </row>
    <row r="131" spans="1:15" s="658" customFormat="1" ht="26.1" customHeight="1" x14ac:dyDescent="0.25">
      <c r="A131" s="39" t="s">
        <v>428</v>
      </c>
      <c r="B131" s="41" t="s">
        <v>72</v>
      </c>
      <c r="C131" s="237" t="s">
        <v>733</v>
      </c>
      <c r="D131" s="991" t="s">
        <v>560</v>
      </c>
      <c r="E131" s="49" t="s">
        <v>452</v>
      </c>
      <c r="F131" s="49" t="s">
        <v>459</v>
      </c>
      <c r="G131" s="49" t="s">
        <v>453</v>
      </c>
      <c r="H131" s="49" t="s">
        <v>459</v>
      </c>
      <c r="I131" s="49"/>
      <c r="J131" s="49" t="s">
        <v>586</v>
      </c>
      <c r="K131" s="992" t="s">
        <v>456</v>
      </c>
      <c r="L131" s="983">
        <v>233165.81</v>
      </c>
      <c r="M131" s="50">
        <v>163216.06</v>
      </c>
      <c r="N131" s="50">
        <v>233165.81</v>
      </c>
      <c r="O131" s="185">
        <v>1</v>
      </c>
    </row>
    <row r="132" spans="1:15" s="658" customFormat="1" ht="26.1" customHeight="1" x14ac:dyDescent="0.25">
      <c r="A132" s="39" t="s">
        <v>428</v>
      </c>
      <c r="B132" s="41" t="s">
        <v>72</v>
      </c>
      <c r="C132" s="237" t="s">
        <v>733</v>
      </c>
      <c r="D132" s="991" t="s">
        <v>560</v>
      </c>
      <c r="E132" s="49" t="s">
        <v>452</v>
      </c>
      <c r="F132" s="49" t="s">
        <v>459</v>
      </c>
      <c r="G132" s="49" t="s">
        <v>453</v>
      </c>
      <c r="H132" s="49" t="s">
        <v>459</v>
      </c>
      <c r="I132" s="49"/>
      <c r="J132" s="49" t="s">
        <v>561</v>
      </c>
      <c r="K132" s="992" t="s">
        <v>456</v>
      </c>
      <c r="L132" s="983">
        <v>2350913.3199999998</v>
      </c>
      <c r="M132" s="50">
        <v>825012.01</v>
      </c>
      <c r="N132" s="50">
        <v>2305970.94</v>
      </c>
      <c r="O132" s="185">
        <v>9</v>
      </c>
    </row>
    <row r="133" spans="1:15" s="658" customFormat="1" ht="26.1" customHeight="1" x14ac:dyDescent="0.25">
      <c r="A133" s="39" t="s">
        <v>428</v>
      </c>
      <c r="B133" s="41" t="s">
        <v>72</v>
      </c>
      <c r="C133" s="237" t="s">
        <v>733</v>
      </c>
      <c r="D133" s="991" t="s">
        <v>560</v>
      </c>
      <c r="E133" s="49" t="s">
        <v>452</v>
      </c>
      <c r="F133" s="49" t="s">
        <v>459</v>
      </c>
      <c r="G133" s="49" t="s">
        <v>453</v>
      </c>
      <c r="H133" s="49" t="s">
        <v>459</v>
      </c>
      <c r="I133" s="49"/>
      <c r="J133" s="49" t="s">
        <v>725</v>
      </c>
      <c r="K133" s="992" t="s">
        <v>456</v>
      </c>
      <c r="L133" s="983">
        <v>1316463.06</v>
      </c>
      <c r="M133" s="50">
        <v>626603.56999999995</v>
      </c>
      <c r="N133" s="50">
        <v>1136338.24</v>
      </c>
      <c r="O133" s="185">
        <v>2</v>
      </c>
    </row>
    <row r="134" spans="1:15" s="658" customFormat="1" ht="26.1" customHeight="1" x14ac:dyDescent="0.25">
      <c r="A134" s="39" t="s">
        <v>428</v>
      </c>
      <c r="B134" s="41" t="s">
        <v>72</v>
      </c>
      <c r="C134" s="237" t="s">
        <v>733</v>
      </c>
      <c r="D134" s="991" t="s">
        <v>560</v>
      </c>
      <c r="E134" s="49" t="s">
        <v>452</v>
      </c>
      <c r="F134" s="49" t="s">
        <v>459</v>
      </c>
      <c r="G134" s="49" t="s">
        <v>453</v>
      </c>
      <c r="H134" s="49" t="s">
        <v>459</v>
      </c>
      <c r="I134" s="49"/>
      <c r="J134" s="49" t="s">
        <v>562</v>
      </c>
      <c r="K134" s="992" t="s">
        <v>456</v>
      </c>
      <c r="L134" s="983">
        <v>270456.95</v>
      </c>
      <c r="M134" s="50">
        <v>168251.27</v>
      </c>
      <c r="N134" s="50">
        <v>183599.51</v>
      </c>
      <c r="O134" s="185">
        <v>1</v>
      </c>
    </row>
    <row r="135" spans="1:15" s="658" customFormat="1" ht="26.1" customHeight="1" x14ac:dyDescent="0.25">
      <c r="A135" s="39" t="s">
        <v>428</v>
      </c>
      <c r="B135" s="41" t="s">
        <v>72</v>
      </c>
      <c r="C135" s="237" t="s">
        <v>733</v>
      </c>
      <c r="D135" s="991" t="s">
        <v>560</v>
      </c>
      <c r="E135" s="49" t="s">
        <v>452</v>
      </c>
      <c r="F135" s="49" t="s">
        <v>459</v>
      </c>
      <c r="G135" s="49" t="s">
        <v>453</v>
      </c>
      <c r="H135" s="49" t="s">
        <v>459</v>
      </c>
      <c r="I135" s="49"/>
      <c r="J135" s="49" t="s">
        <v>583</v>
      </c>
      <c r="K135" s="992" t="s">
        <v>456</v>
      </c>
      <c r="L135" s="983">
        <v>131680.01800000001</v>
      </c>
      <c r="M135" s="50">
        <v>84275.21</v>
      </c>
      <c r="N135" s="50">
        <v>0</v>
      </c>
      <c r="O135" s="185">
        <v>1</v>
      </c>
    </row>
    <row r="136" spans="1:15" s="658" customFormat="1" ht="26.1" customHeight="1" x14ac:dyDescent="0.25">
      <c r="A136" s="39" t="s">
        <v>428</v>
      </c>
      <c r="B136" s="41" t="s">
        <v>72</v>
      </c>
      <c r="C136" s="237" t="s">
        <v>733</v>
      </c>
      <c r="D136" s="991" t="s">
        <v>560</v>
      </c>
      <c r="E136" s="49" t="s">
        <v>452</v>
      </c>
      <c r="F136" s="49" t="s">
        <v>459</v>
      </c>
      <c r="G136" s="49" t="s">
        <v>453</v>
      </c>
      <c r="H136" s="49" t="s">
        <v>459</v>
      </c>
      <c r="I136" s="49"/>
      <c r="J136" s="49" t="s">
        <v>579</v>
      </c>
      <c r="K136" s="992" t="s">
        <v>456</v>
      </c>
      <c r="L136" s="983">
        <v>227131.14</v>
      </c>
      <c r="M136" s="50">
        <v>158991.79999999999</v>
      </c>
      <c r="N136" s="50">
        <v>226439.83</v>
      </c>
      <c r="O136" s="185">
        <v>1</v>
      </c>
    </row>
    <row r="137" spans="1:15" s="658" customFormat="1" ht="26.1" customHeight="1" x14ac:dyDescent="0.25">
      <c r="A137" s="39" t="s">
        <v>428</v>
      </c>
      <c r="B137" s="41" t="s">
        <v>72</v>
      </c>
      <c r="C137" s="237" t="s">
        <v>733</v>
      </c>
      <c r="D137" s="991" t="s">
        <v>560</v>
      </c>
      <c r="E137" s="49" t="s">
        <v>452</v>
      </c>
      <c r="F137" s="49" t="s">
        <v>459</v>
      </c>
      <c r="G137" s="49" t="s">
        <v>453</v>
      </c>
      <c r="H137" s="49" t="s">
        <v>459</v>
      </c>
      <c r="I137" s="49"/>
      <c r="J137" s="49" t="s">
        <v>458</v>
      </c>
      <c r="K137" s="992" t="s">
        <v>456</v>
      </c>
      <c r="L137" s="983">
        <v>230872.38</v>
      </c>
      <c r="M137" s="50">
        <v>85521.2</v>
      </c>
      <c r="N137" s="50">
        <v>54457.15</v>
      </c>
      <c r="O137" s="185">
        <v>2</v>
      </c>
    </row>
    <row r="138" spans="1:15" s="658" customFormat="1" ht="26.1" customHeight="1" x14ac:dyDescent="0.25">
      <c r="A138" s="51" t="s">
        <v>428</v>
      </c>
      <c r="B138" s="52" t="s">
        <v>72</v>
      </c>
      <c r="C138" s="237" t="s">
        <v>733</v>
      </c>
      <c r="D138" s="993" t="s">
        <v>560</v>
      </c>
      <c r="E138" s="53" t="s">
        <v>555</v>
      </c>
      <c r="F138" s="53" t="s">
        <v>452</v>
      </c>
      <c r="G138" s="53" t="s">
        <v>453</v>
      </c>
      <c r="H138" s="53" t="s">
        <v>459</v>
      </c>
      <c r="I138" s="53"/>
      <c r="J138" s="53" t="s">
        <v>556</v>
      </c>
      <c r="K138" s="994" t="s">
        <v>456</v>
      </c>
      <c r="L138" s="984">
        <v>44552863.82</v>
      </c>
      <c r="M138" s="54">
        <v>39560251.07</v>
      </c>
      <c r="N138" s="54">
        <v>41735668.93</v>
      </c>
      <c r="O138" s="244">
        <v>1</v>
      </c>
    </row>
    <row r="139" spans="1:15" s="658" customFormat="1" ht="26.1" customHeight="1" x14ac:dyDescent="0.25">
      <c r="A139" s="51" t="s">
        <v>429</v>
      </c>
      <c r="B139" s="52" t="s">
        <v>72</v>
      </c>
      <c r="C139" s="237" t="s">
        <v>733</v>
      </c>
      <c r="D139" s="993" t="s">
        <v>567</v>
      </c>
      <c r="E139" s="53" t="s">
        <v>452</v>
      </c>
      <c r="F139" s="53" t="s">
        <v>457</v>
      </c>
      <c r="G139" s="53" t="s">
        <v>453</v>
      </c>
      <c r="H139" s="53" t="s">
        <v>555</v>
      </c>
      <c r="I139" s="53"/>
      <c r="J139" s="53" t="s">
        <v>459</v>
      </c>
      <c r="K139" s="994" t="s">
        <v>456</v>
      </c>
      <c r="L139" s="984">
        <v>150559.22</v>
      </c>
      <c r="M139" s="54">
        <v>75129.05</v>
      </c>
      <c r="N139" s="54">
        <v>0</v>
      </c>
      <c r="O139" s="244">
        <v>1</v>
      </c>
    </row>
    <row r="140" spans="1:15" s="658" customFormat="1" ht="26.1" customHeight="1" x14ac:dyDescent="0.25">
      <c r="A140" s="51" t="s">
        <v>429</v>
      </c>
      <c r="B140" s="52" t="s">
        <v>72</v>
      </c>
      <c r="C140" s="237" t="s">
        <v>733</v>
      </c>
      <c r="D140" s="993" t="s">
        <v>567</v>
      </c>
      <c r="E140" s="53" t="s">
        <v>452</v>
      </c>
      <c r="F140" s="53" t="s">
        <v>457</v>
      </c>
      <c r="G140" s="53" t="s">
        <v>453</v>
      </c>
      <c r="H140" s="53" t="s">
        <v>555</v>
      </c>
      <c r="I140" s="53"/>
      <c r="J140" s="53" t="s">
        <v>453</v>
      </c>
      <c r="K140" s="994" t="s">
        <v>456</v>
      </c>
      <c r="L140" s="984">
        <v>1416583.92</v>
      </c>
      <c r="M140" s="54">
        <v>787100.42</v>
      </c>
      <c r="N140" s="54">
        <v>511187.34</v>
      </c>
      <c r="O140" s="244">
        <v>4</v>
      </c>
    </row>
    <row r="141" spans="1:15" s="658" customFormat="1" ht="26.1" customHeight="1" x14ac:dyDescent="0.25">
      <c r="A141" s="51" t="s">
        <v>429</v>
      </c>
      <c r="B141" s="52" t="s">
        <v>72</v>
      </c>
      <c r="C141" s="237" t="s">
        <v>733</v>
      </c>
      <c r="D141" s="993" t="s">
        <v>567</v>
      </c>
      <c r="E141" s="53" t="s">
        <v>452</v>
      </c>
      <c r="F141" s="53" t="s">
        <v>457</v>
      </c>
      <c r="G141" s="53" t="s">
        <v>453</v>
      </c>
      <c r="H141" s="53" t="s">
        <v>555</v>
      </c>
      <c r="I141" s="53"/>
      <c r="J141" s="53" t="s">
        <v>561</v>
      </c>
      <c r="K141" s="994" t="s">
        <v>456</v>
      </c>
      <c r="L141" s="984">
        <v>94037.97</v>
      </c>
      <c r="M141" s="54">
        <v>61124.68</v>
      </c>
      <c r="N141" s="54">
        <v>0</v>
      </c>
      <c r="O141" s="244">
        <v>1</v>
      </c>
    </row>
    <row r="142" spans="1:15" s="658" customFormat="1" ht="26.1" customHeight="1" x14ac:dyDescent="0.25">
      <c r="A142" s="51" t="s">
        <v>429</v>
      </c>
      <c r="B142" s="52" t="s">
        <v>72</v>
      </c>
      <c r="C142" s="237" t="s">
        <v>733</v>
      </c>
      <c r="D142" s="993" t="s">
        <v>567</v>
      </c>
      <c r="E142" s="53" t="s">
        <v>452</v>
      </c>
      <c r="F142" s="53" t="s">
        <v>457</v>
      </c>
      <c r="G142" s="53" t="s">
        <v>453</v>
      </c>
      <c r="H142" s="53" t="s">
        <v>555</v>
      </c>
      <c r="I142" s="53"/>
      <c r="J142" s="53" t="s">
        <v>788</v>
      </c>
      <c r="K142" s="994" t="s">
        <v>456</v>
      </c>
      <c r="L142" s="984">
        <v>137440.26999999999</v>
      </c>
      <c r="M142" s="54">
        <v>68582.7</v>
      </c>
      <c r="N142" s="54">
        <v>0</v>
      </c>
      <c r="O142" s="244">
        <v>1</v>
      </c>
    </row>
    <row r="143" spans="1:15" s="658" customFormat="1" ht="26.1" customHeight="1" x14ac:dyDescent="0.25">
      <c r="A143" s="51" t="s">
        <v>429</v>
      </c>
      <c r="B143" s="52" t="s">
        <v>72</v>
      </c>
      <c r="C143" s="237" t="s">
        <v>733</v>
      </c>
      <c r="D143" s="993" t="s">
        <v>567</v>
      </c>
      <c r="E143" s="53" t="s">
        <v>452</v>
      </c>
      <c r="F143" s="53" t="s">
        <v>457</v>
      </c>
      <c r="G143" s="53" t="s">
        <v>453</v>
      </c>
      <c r="H143" s="53" t="s">
        <v>555</v>
      </c>
      <c r="I143" s="53"/>
      <c r="J143" s="53" t="s">
        <v>458</v>
      </c>
      <c r="K143" s="994" t="s">
        <v>456</v>
      </c>
      <c r="L143" s="984">
        <v>412922.1</v>
      </c>
      <c r="M143" s="54">
        <v>268399.35999999999</v>
      </c>
      <c r="N143" s="54">
        <v>67178.22</v>
      </c>
      <c r="O143" s="244">
        <v>3</v>
      </c>
    </row>
    <row r="144" spans="1:15" s="658" customFormat="1" ht="26.1" customHeight="1" x14ac:dyDescent="0.25">
      <c r="A144" s="51" t="s">
        <v>429</v>
      </c>
      <c r="B144" s="52" t="s">
        <v>72</v>
      </c>
      <c r="C144" s="237" t="s">
        <v>733</v>
      </c>
      <c r="D144" s="993" t="s">
        <v>567</v>
      </c>
      <c r="E144" s="53" t="s">
        <v>452</v>
      </c>
      <c r="F144" s="53" t="s">
        <v>459</v>
      </c>
      <c r="G144" s="53" t="s">
        <v>453</v>
      </c>
      <c r="H144" s="53" t="s">
        <v>555</v>
      </c>
      <c r="I144" s="53"/>
      <c r="J144" s="53" t="s">
        <v>453</v>
      </c>
      <c r="K144" s="994" t="s">
        <v>456</v>
      </c>
      <c r="L144" s="984">
        <v>493163.97</v>
      </c>
      <c r="M144" s="54">
        <v>320556.57</v>
      </c>
      <c r="N144" s="54">
        <v>145234.65</v>
      </c>
      <c r="O144" s="244">
        <v>4</v>
      </c>
    </row>
    <row r="145" spans="1:15" s="658" customFormat="1" ht="26.1" customHeight="1" x14ac:dyDescent="0.25">
      <c r="A145" s="51" t="s">
        <v>429</v>
      </c>
      <c r="B145" s="52" t="s">
        <v>72</v>
      </c>
      <c r="C145" s="237" t="s">
        <v>733</v>
      </c>
      <c r="D145" s="993" t="s">
        <v>567</v>
      </c>
      <c r="E145" s="53" t="s">
        <v>452</v>
      </c>
      <c r="F145" s="53" t="s">
        <v>459</v>
      </c>
      <c r="G145" s="53" t="s">
        <v>453</v>
      </c>
      <c r="H145" s="53" t="s">
        <v>555</v>
      </c>
      <c r="I145" s="53"/>
      <c r="J145" s="53" t="s">
        <v>465</v>
      </c>
      <c r="K145" s="994" t="s">
        <v>456</v>
      </c>
      <c r="L145" s="984">
        <v>158730.6</v>
      </c>
      <c r="M145" s="54">
        <v>95079.63</v>
      </c>
      <c r="N145" s="54">
        <v>0</v>
      </c>
      <c r="O145" s="244">
        <v>1</v>
      </c>
    </row>
    <row r="146" spans="1:15" s="658" customFormat="1" ht="26.1" customHeight="1" x14ac:dyDescent="0.25">
      <c r="A146" s="51" t="s">
        <v>429</v>
      </c>
      <c r="B146" s="52" t="s">
        <v>72</v>
      </c>
      <c r="C146" s="237" t="s">
        <v>733</v>
      </c>
      <c r="D146" s="993" t="s">
        <v>567</v>
      </c>
      <c r="E146" s="53" t="s">
        <v>452</v>
      </c>
      <c r="F146" s="53" t="s">
        <v>459</v>
      </c>
      <c r="G146" s="53" t="s">
        <v>453</v>
      </c>
      <c r="H146" s="53" t="s">
        <v>555</v>
      </c>
      <c r="I146" s="53"/>
      <c r="J146" s="53" t="s">
        <v>725</v>
      </c>
      <c r="K146" s="994" t="s">
        <v>456</v>
      </c>
      <c r="L146" s="984">
        <v>829723.95</v>
      </c>
      <c r="M146" s="54">
        <v>493833.87</v>
      </c>
      <c r="N146" s="54">
        <v>304802.58</v>
      </c>
      <c r="O146" s="244">
        <v>4</v>
      </c>
    </row>
    <row r="147" spans="1:15" s="658" customFormat="1" ht="21" customHeight="1" x14ac:dyDescent="0.25">
      <c r="A147" s="51" t="s">
        <v>429</v>
      </c>
      <c r="B147" s="52" t="s">
        <v>72</v>
      </c>
      <c r="C147" s="237" t="s">
        <v>733</v>
      </c>
      <c r="D147" s="993" t="s">
        <v>567</v>
      </c>
      <c r="E147" s="53" t="s">
        <v>452</v>
      </c>
      <c r="F147" s="53" t="s">
        <v>459</v>
      </c>
      <c r="G147" s="53" t="s">
        <v>453</v>
      </c>
      <c r="H147" s="53" t="s">
        <v>555</v>
      </c>
      <c r="I147" s="53"/>
      <c r="J147" s="53" t="s">
        <v>458</v>
      </c>
      <c r="K147" s="994" t="s">
        <v>456</v>
      </c>
      <c r="L147" s="984">
        <v>132624.21</v>
      </c>
      <c r="M147" s="54">
        <v>86205.74</v>
      </c>
      <c r="N147" s="54">
        <v>0</v>
      </c>
      <c r="O147" s="244">
        <v>1</v>
      </c>
    </row>
    <row r="148" spans="1:15" s="658" customFormat="1" ht="26.1" customHeight="1" x14ac:dyDescent="0.25">
      <c r="A148" s="51" t="s">
        <v>429</v>
      </c>
      <c r="B148" s="52" t="s">
        <v>72</v>
      </c>
      <c r="C148" s="237" t="s">
        <v>733</v>
      </c>
      <c r="D148" s="993" t="s">
        <v>567</v>
      </c>
      <c r="E148" s="53" t="s">
        <v>555</v>
      </c>
      <c r="F148" s="53" t="s">
        <v>452</v>
      </c>
      <c r="G148" s="53" t="s">
        <v>453</v>
      </c>
      <c r="H148" s="53" t="s">
        <v>555</v>
      </c>
      <c r="I148" s="53"/>
      <c r="J148" s="53" t="s">
        <v>556</v>
      </c>
      <c r="K148" s="994" t="s">
        <v>456</v>
      </c>
      <c r="L148" s="984">
        <v>4689510.1399999997</v>
      </c>
      <c r="M148" s="54">
        <v>3986083.62</v>
      </c>
      <c r="N148" s="54">
        <v>3517132.61</v>
      </c>
      <c r="O148" s="244">
        <v>1</v>
      </c>
    </row>
    <row r="149" spans="1:15" s="658" customFormat="1" ht="22.5" customHeight="1" x14ac:dyDescent="0.25">
      <c r="A149" s="51" t="s">
        <v>428</v>
      </c>
      <c r="B149" s="52" t="s">
        <v>72</v>
      </c>
      <c r="C149" s="237" t="s">
        <v>733</v>
      </c>
      <c r="D149" s="993" t="s">
        <v>726</v>
      </c>
      <c r="E149" s="53" t="s">
        <v>452</v>
      </c>
      <c r="F149" s="53" t="s">
        <v>452</v>
      </c>
      <c r="G149" s="53" t="s">
        <v>452</v>
      </c>
      <c r="H149" s="53" t="s">
        <v>459</v>
      </c>
      <c r="I149" s="53"/>
      <c r="J149" s="53" t="s">
        <v>465</v>
      </c>
      <c r="K149" s="994" t="s">
        <v>456</v>
      </c>
      <c r="L149" s="984">
        <v>7058303.79</v>
      </c>
      <c r="M149" s="54">
        <v>7058303.79</v>
      </c>
      <c r="N149" s="54">
        <v>6981785.6900000004</v>
      </c>
      <c r="O149" s="244">
        <v>1</v>
      </c>
    </row>
    <row r="150" spans="1:15" s="658" customFormat="1" ht="22.5" customHeight="1" x14ac:dyDescent="0.25">
      <c r="A150" s="51" t="s">
        <v>428</v>
      </c>
      <c r="B150" s="52" t="s">
        <v>72</v>
      </c>
      <c r="C150" s="237" t="s">
        <v>733</v>
      </c>
      <c r="D150" s="993" t="s">
        <v>726</v>
      </c>
      <c r="E150" s="53" t="s">
        <v>452</v>
      </c>
      <c r="F150" s="53" t="s">
        <v>452</v>
      </c>
      <c r="G150" s="53" t="s">
        <v>453</v>
      </c>
      <c r="H150" s="53" t="s">
        <v>459</v>
      </c>
      <c r="I150" s="53"/>
      <c r="J150" s="53" t="s">
        <v>458</v>
      </c>
      <c r="K150" s="994" t="s">
        <v>456</v>
      </c>
      <c r="L150" s="984">
        <v>1826440.76</v>
      </c>
      <c r="M150" s="54">
        <v>1826440.76</v>
      </c>
      <c r="N150" s="54">
        <v>1852990.36</v>
      </c>
      <c r="O150" s="244">
        <v>3</v>
      </c>
    </row>
    <row r="151" spans="1:15" s="658" customFormat="1" ht="26.1" customHeight="1" x14ac:dyDescent="0.25">
      <c r="A151" s="51" t="s">
        <v>428</v>
      </c>
      <c r="B151" s="52" t="s">
        <v>72</v>
      </c>
      <c r="C151" s="237" t="s">
        <v>733</v>
      </c>
      <c r="D151" s="993" t="s">
        <v>726</v>
      </c>
      <c r="E151" s="53" t="s">
        <v>452</v>
      </c>
      <c r="F151" s="53" t="s">
        <v>457</v>
      </c>
      <c r="G151" s="53" t="s">
        <v>453</v>
      </c>
      <c r="H151" s="53" t="s">
        <v>459</v>
      </c>
      <c r="I151" s="53"/>
      <c r="J151" s="53" t="s">
        <v>572</v>
      </c>
      <c r="K151" s="994" t="s">
        <v>456</v>
      </c>
      <c r="L151" s="984">
        <v>61880.58</v>
      </c>
      <c r="M151" s="54">
        <v>61880.58</v>
      </c>
      <c r="N151" s="54">
        <v>61880.58</v>
      </c>
      <c r="O151" s="244">
        <v>1</v>
      </c>
    </row>
    <row r="152" spans="1:15" s="658" customFormat="1" ht="26.1" customHeight="1" x14ac:dyDescent="0.25">
      <c r="A152" s="51" t="s">
        <v>428</v>
      </c>
      <c r="B152" s="52" t="s">
        <v>72</v>
      </c>
      <c r="C152" s="237" t="s">
        <v>733</v>
      </c>
      <c r="D152" s="993" t="s">
        <v>726</v>
      </c>
      <c r="E152" s="53" t="s">
        <v>452</v>
      </c>
      <c r="F152" s="53" t="s">
        <v>457</v>
      </c>
      <c r="G152" s="53" t="s">
        <v>453</v>
      </c>
      <c r="H152" s="53" t="s">
        <v>459</v>
      </c>
      <c r="I152" s="53"/>
      <c r="J152" s="53" t="s">
        <v>458</v>
      </c>
      <c r="K152" s="994" t="s">
        <v>456</v>
      </c>
      <c r="L152" s="984">
        <v>663515.14</v>
      </c>
      <c r="M152" s="54">
        <v>663515.14</v>
      </c>
      <c r="N152" s="54">
        <v>658418.46</v>
      </c>
      <c r="O152" s="244">
        <v>1</v>
      </c>
    </row>
    <row r="153" spans="1:15" s="658" customFormat="1" ht="26.1" customHeight="1" x14ac:dyDescent="0.25">
      <c r="A153" s="51" t="s">
        <v>428</v>
      </c>
      <c r="B153" s="52" t="s">
        <v>72</v>
      </c>
      <c r="C153" s="237" t="s">
        <v>733</v>
      </c>
      <c r="D153" s="993" t="s">
        <v>726</v>
      </c>
      <c r="E153" s="53" t="s">
        <v>452</v>
      </c>
      <c r="F153" s="53" t="s">
        <v>459</v>
      </c>
      <c r="G153" s="53" t="s">
        <v>453</v>
      </c>
      <c r="H153" s="53" t="s">
        <v>459</v>
      </c>
      <c r="I153" s="53"/>
      <c r="J153" s="53" t="s">
        <v>458</v>
      </c>
      <c r="K153" s="994" t="s">
        <v>456</v>
      </c>
      <c r="L153" s="984">
        <v>2052427.1</v>
      </c>
      <c r="M153" s="54">
        <v>2052427.1</v>
      </c>
      <c r="N153" s="54">
        <v>2039934.09</v>
      </c>
      <c r="O153" s="244">
        <v>1</v>
      </c>
    </row>
    <row r="154" spans="1:15" s="658" customFormat="1" ht="26.1" customHeight="1" x14ac:dyDescent="0.25">
      <c r="A154" s="51" t="s">
        <v>436</v>
      </c>
      <c r="B154" s="52" t="s">
        <v>72</v>
      </c>
      <c r="C154" s="237" t="s">
        <v>733</v>
      </c>
      <c r="D154" s="993" t="s">
        <v>789</v>
      </c>
      <c r="E154" s="53" t="s">
        <v>452</v>
      </c>
      <c r="F154" s="53" t="s">
        <v>452</v>
      </c>
      <c r="G154" s="53" t="s">
        <v>453</v>
      </c>
      <c r="H154" s="53" t="s">
        <v>457</v>
      </c>
      <c r="I154" s="53"/>
      <c r="J154" s="53" t="s">
        <v>564</v>
      </c>
      <c r="K154" s="994" t="s">
        <v>456</v>
      </c>
      <c r="L154" s="984">
        <v>1086834.3</v>
      </c>
      <c r="M154" s="54">
        <v>1086834.3</v>
      </c>
      <c r="N154" s="54">
        <v>6171.9</v>
      </c>
      <c r="O154" s="244">
        <v>1</v>
      </c>
    </row>
    <row r="155" spans="1:15" s="658" customFormat="1" ht="26.1" customHeight="1" x14ac:dyDescent="0.25">
      <c r="A155" s="51" t="s">
        <v>436</v>
      </c>
      <c r="B155" s="52" t="s">
        <v>72</v>
      </c>
      <c r="C155" s="237" t="s">
        <v>733</v>
      </c>
      <c r="D155" s="993" t="s">
        <v>789</v>
      </c>
      <c r="E155" s="53" t="s">
        <v>452</v>
      </c>
      <c r="F155" s="53" t="s">
        <v>452</v>
      </c>
      <c r="G155" s="53" t="s">
        <v>453</v>
      </c>
      <c r="H155" s="53" t="s">
        <v>457</v>
      </c>
      <c r="I155" s="53"/>
      <c r="J155" s="53" t="s">
        <v>461</v>
      </c>
      <c r="K155" s="994" t="s">
        <v>456</v>
      </c>
      <c r="L155" s="984">
        <v>718622.49</v>
      </c>
      <c r="M155" s="54">
        <v>718622.49</v>
      </c>
      <c r="N155" s="54">
        <v>22616.19</v>
      </c>
      <c r="O155" s="244">
        <v>1</v>
      </c>
    </row>
    <row r="156" spans="1:15" s="658" customFormat="1" ht="26.1" customHeight="1" x14ac:dyDescent="0.25">
      <c r="A156" s="51" t="s">
        <v>436</v>
      </c>
      <c r="B156" s="52" t="s">
        <v>72</v>
      </c>
      <c r="C156" s="237" t="s">
        <v>733</v>
      </c>
      <c r="D156" s="993" t="s">
        <v>789</v>
      </c>
      <c r="E156" s="53" t="s">
        <v>452</v>
      </c>
      <c r="F156" s="53" t="s">
        <v>457</v>
      </c>
      <c r="G156" s="53" t="s">
        <v>453</v>
      </c>
      <c r="H156" s="53" t="s">
        <v>457</v>
      </c>
      <c r="I156" s="53"/>
      <c r="J156" s="53" t="s">
        <v>564</v>
      </c>
      <c r="K156" s="994" t="s">
        <v>456</v>
      </c>
      <c r="L156" s="984">
        <v>902642.77</v>
      </c>
      <c r="M156" s="54">
        <v>877543.43</v>
      </c>
      <c r="N156" s="54">
        <v>658821.86</v>
      </c>
      <c r="O156" s="244">
        <v>3</v>
      </c>
    </row>
    <row r="157" spans="1:15" s="658" customFormat="1" ht="26.1" customHeight="1" x14ac:dyDescent="0.25">
      <c r="A157" s="51" t="s">
        <v>436</v>
      </c>
      <c r="B157" s="52" t="s">
        <v>72</v>
      </c>
      <c r="C157" s="237" t="s">
        <v>733</v>
      </c>
      <c r="D157" s="993" t="s">
        <v>789</v>
      </c>
      <c r="E157" s="53" t="s">
        <v>452</v>
      </c>
      <c r="F157" s="53" t="s">
        <v>457</v>
      </c>
      <c r="G157" s="53" t="s">
        <v>453</v>
      </c>
      <c r="H157" s="53" t="s">
        <v>457</v>
      </c>
      <c r="I157" s="53"/>
      <c r="J157" s="53" t="s">
        <v>461</v>
      </c>
      <c r="K157" s="994" t="s">
        <v>456</v>
      </c>
      <c r="L157" s="984">
        <v>443488.97</v>
      </c>
      <c r="M157" s="54">
        <v>443488.97</v>
      </c>
      <c r="N157" s="54">
        <v>443488.97</v>
      </c>
      <c r="O157" s="244">
        <v>2</v>
      </c>
    </row>
    <row r="158" spans="1:15" s="658" customFormat="1" ht="26.1" customHeight="1" x14ac:dyDescent="0.25">
      <c r="A158" s="51" t="s">
        <v>436</v>
      </c>
      <c r="B158" s="52" t="s">
        <v>72</v>
      </c>
      <c r="C158" s="237" t="s">
        <v>733</v>
      </c>
      <c r="D158" s="993" t="s">
        <v>790</v>
      </c>
      <c r="E158" s="53" t="s">
        <v>452</v>
      </c>
      <c r="F158" s="53" t="s">
        <v>452</v>
      </c>
      <c r="G158" s="53" t="s">
        <v>453</v>
      </c>
      <c r="H158" s="53" t="s">
        <v>457</v>
      </c>
      <c r="I158" s="53"/>
      <c r="J158" s="53" t="s">
        <v>461</v>
      </c>
      <c r="K158" s="994" t="s">
        <v>456</v>
      </c>
      <c r="L158" s="984">
        <v>1795692.24</v>
      </c>
      <c r="M158" s="54">
        <v>1795692.24</v>
      </c>
      <c r="N158" s="54">
        <v>555046.79</v>
      </c>
      <c r="O158" s="244">
        <v>1</v>
      </c>
    </row>
    <row r="159" spans="1:15" s="658" customFormat="1" ht="26.1" customHeight="1" x14ac:dyDescent="0.25">
      <c r="A159" s="51" t="s">
        <v>436</v>
      </c>
      <c r="B159" s="52" t="s">
        <v>72</v>
      </c>
      <c r="C159" s="237" t="s">
        <v>733</v>
      </c>
      <c r="D159" s="993" t="s">
        <v>791</v>
      </c>
      <c r="E159" s="53" t="s">
        <v>452</v>
      </c>
      <c r="F159" s="53" t="s">
        <v>452</v>
      </c>
      <c r="G159" s="53" t="s">
        <v>453</v>
      </c>
      <c r="H159" s="53" t="s">
        <v>457</v>
      </c>
      <c r="I159" s="53"/>
      <c r="J159" s="53" t="s">
        <v>564</v>
      </c>
      <c r="K159" s="994" t="s">
        <v>456</v>
      </c>
      <c r="L159" s="984">
        <v>431202.26</v>
      </c>
      <c r="M159" s="54">
        <v>366521.92</v>
      </c>
      <c r="N159" s="54">
        <v>32057.74</v>
      </c>
      <c r="O159" s="244">
        <v>1</v>
      </c>
    </row>
    <row r="160" spans="1:15" s="658" customFormat="1" ht="26.1" customHeight="1" x14ac:dyDescent="0.25">
      <c r="A160" s="51" t="s">
        <v>436</v>
      </c>
      <c r="B160" s="52" t="s">
        <v>72</v>
      </c>
      <c r="C160" s="237" t="s">
        <v>733</v>
      </c>
      <c r="D160" s="993" t="s">
        <v>791</v>
      </c>
      <c r="E160" s="53" t="s">
        <v>452</v>
      </c>
      <c r="F160" s="53" t="s">
        <v>452</v>
      </c>
      <c r="G160" s="53" t="s">
        <v>453</v>
      </c>
      <c r="H160" s="53" t="s">
        <v>457</v>
      </c>
      <c r="I160" s="53"/>
      <c r="J160" s="53" t="s">
        <v>583</v>
      </c>
      <c r="K160" s="994" t="s">
        <v>456</v>
      </c>
      <c r="L160" s="984">
        <v>737339.43</v>
      </c>
      <c r="M160" s="54">
        <v>626738.52</v>
      </c>
      <c r="N160" s="54">
        <v>571128.76</v>
      </c>
      <c r="O160" s="244">
        <v>1</v>
      </c>
    </row>
    <row r="161" spans="1:15" s="658" customFormat="1" ht="26.1" customHeight="1" x14ac:dyDescent="0.25">
      <c r="A161" s="51" t="s">
        <v>436</v>
      </c>
      <c r="B161" s="52" t="s">
        <v>72</v>
      </c>
      <c r="C161" s="237" t="s">
        <v>733</v>
      </c>
      <c r="D161" s="993" t="s">
        <v>791</v>
      </c>
      <c r="E161" s="53" t="s">
        <v>452</v>
      </c>
      <c r="F161" s="53" t="s">
        <v>457</v>
      </c>
      <c r="G161" s="53" t="s">
        <v>453</v>
      </c>
      <c r="H161" s="53" t="s">
        <v>457</v>
      </c>
      <c r="I161" s="53"/>
      <c r="J161" s="53" t="s">
        <v>564</v>
      </c>
      <c r="K161" s="994" t="s">
        <v>456</v>
      </c>
      <c r="L161" s="984">
        <v>1426599.13</v>
      </c>
      <c r="M161" s="54">
        <v>1380639.66</v>
      </c>
      <c r="N161" s="54">
        <v>427424.73</v>
      </c>
      <c r="O161" s="244">
        <v>4</v>
      </c>
    </row>
    <row r="162" spans="1:15" s="658" customFormat="1" ht="26.1" customHeight="1" x14ac:dyDescent="0.25">
      <c r="A162" s="51" t="s">
        <v>436</v>
      </c>
      <c r="B162" s="52" t="s">
        <v>72</v>
      </c>
      <c r="C162" s="237" t="s">
        <v>733</v>
      </c>
      <c r="D162" s="993" t="s">
        <v>791</v>
      </c>
      <c r="E162" s="53" t="s">
        <v>452</v>
      </c>
      <c r="F162" s="53" t="s">
        <v>457</v>
      </c>
      <c r="G162" s="53" t="s">
        <v>453</v>
      </c>
      <c r="H162" s="53" t="s">
        <v>457</v>
      </c>
      <c r="I162" s="53"/>
      <c r="J162" s="53" t="s">
        <v>583</v>
      </c>
      <c r="K162" s="994" t="s">
        <v>456</v>
      </c>
      <c r="L162" s="984">
        <v>1938099.84</v>
      </c>
      <c r="M162" s="54">
        <v>1914909.67</v>
      </c>
      <c r="N162" s="54">
        <v>653969.31000000006</v>
      </c>
      <c r="O162" s="244">
        <v>2</v>
      </c>
    </row>
    <row r="163" spans="1:15" s="658" customFormat="1" ht="26.1" customHeight="1" x14ac:dyDescent="0.25">
      <c r="A163" s="51" t="s">
        <v>436</v>
      </c>
      <c r="B163" s="52" t="s">
        <v>72</v>
      </c>
      <c r="C163" s="237" t="s">
        <v>733</v>
      </c>
      <c r="D163" s="993" t="s">
        <v>791</v>
      </c>
      <c r="E163" s="53" t="s">
        <v>452</v>
      </c>
      <c r="F163" s="53" t="s">
        <v>457</v>
      </c>
      <c r="G163" s="53" t="s">
        <v>453</v>
      </c>
      <c r="H163" s="53" t="s">
        <v>457</v>
      </c>
      <c r="I163" s="53"/>
      <c r="J163" s="53" t="s">
        <v>458</v>
      </c>
      <c r="K163" s="994" t="s">
        <v>456</v>
      </c>
      <c r="L163" s="984">
        <v>259545.81</v>
      </c>
      <c r="M163" s="54">
        <v>259545.81</v>
      </c>
      <c r="N163" s="54">
        <v>258305.27</v>
      </c>
      <c r="O163" s="364">
        <v>1</v>
      </c>
    </row>
    <row r="164" spans="1:15" s="658" customFormat="1" ht="26.1" customHeight="1" x14ac:dyDescent="0.25">
      <c r="A164" s="55" t="s">
        <v>428</v>
      </c>
      <c r="B164" s="56" t="s">
        <v>72</v>
      </c>
      <c r="C164" s="237" t="s">
        <v>733</v>
      </c>
      <c r="D164" s="993" t="s">
        <v>727</v>
      </c>
      <c r="E164" s="53" t="s">
        <v>452</v>
      </c>
      <c r="F164" s="53" t="s">
        <v>452</v>
      </c>
      <c r="G164" s="53" t="s">
        <v>453</v>
      </c>
      <c r="H164" s="53" t="s">
        <v>459</v>
      </c>
      <c r="I164" s="53"/>
      <c r="J164" s="53" t="s">
        <v>459</v>
      </c>
      <c r="K164" s="994" t="s">
        <v>456</v>
      </c>
      <c r="L164" s="984">
        <v>186268.19</v>
      </c>
      <c r="M164" s="54">
        <v>125097.83</v>
      </c>
      <c r="N164" s="54">
        <v>169112.26</v>
      </c>
      <c r="O164" s="364">
        <v>3</v>
      </c>
    </row>
    <row r="165" spans="1:15" s="658" customFormat="1" ht="26.1" customHeight="1" x14ac:dyDescent="0.25">
      <c r="A165" s="55" t="s">
        <v>428</v>
      </c>
      <c r="B165" s="56" t="s">
        <v>72</v>
      </c>
      <c r="C165" s="237" t="s">
        <v>733</v>
      </c>
      <c r="D165" s="993" t="s">
        <v>727</v>
      </c>
      <c r="E165" s="53" t="s">
        <v>452</v>
      </c>
      <c r="F165" s="53" t="s">
        <v>452</v>
      </c>
      <c r="G165" s="53" t="s">
        <v>453</v>
      </c>
      <c r="H165" s="53" t="s">
        <v>459</v>
      </c>
      <c r="I165" s="53"/>
      <c r="J165" s="53" t="s">
        <v>453</v>
      </c>
      <c r="K165" s="994" t="s">
        <v>456</v>
      </c>
      <c r="L165" s="984">
        <v>1166029.17</v>
      </c>
      <c r="M165" s="54">
        <v>699617.79</v>
      </c>
      <c r="N165" s="54">
        <v>941810.23</v>
      </c>
      <c r="O165" s="364">
        <v>12</v>
      </c>
    </row>
    <row r="166" spans="1:15" s="658" customFormat="1" ht="26.1" customHeight="1" x14ac:dyDescent="0.25">
      <c r="A166" s="55" t="s">
        <v>428</v>
      </c>
      <c r="B166" s="56" t="s">
        <v>72</v>
      </c>
      <c r="C166" s="237" t="s">
        <v>733</v>
      </c>
      <c r="D166" s="993" t="s">
        <v>727</v>
      </c>
      <c r="E166" s="53" t="s">
        <v>452</v>
      </c>
      <c r="F166" s="53" t="s">
        <v>452</v>
      </c>
      <c r="G166" s="53" t="s">
        <v>453</v>
      </c>
      <c r="H166" s="53" t="s">
        <v>459</v>
      </c>
      <c r="I166" s="53"/>
      <c r="J166" s="53" t="s">
        <v>465</v>
      </c>
      <c r="K166" s="994" t="s">
        <v>456</v>
      </c>
      <c r="L166" s="984">
        <v>154982.79999999999</v>
      </c>
      <c r="M166" s="54">
        <v>86396.12</v>
      </c>
      <c r="N166" s="54">
        <v>122062.79</v>
      </c>
      <c r="O166" s="364">
        <v>3</v>
      </c>
    </row>
    <row r="167" spans="1:15" s="658" customFormat="1" ht="26.1" customHeight="1" x14ac:dyDescent="0.25">
      <c r="A167" s="55" t="s">
        <v>428</v>
      </c>
      <c r="B167" s="56" t="s">
        <v>72</v>
      </c>
      <c r="C167" s="237" t="s">
        <v>733</v>
      </c>
      <c r="D167" s="993" t="s">
        <v>727</v>
      </c>
      <c r="E167" s="53" t="s">
        <v>452</v>
      </c>
      <c r="F167" s="53" t="s">
        <v>452</v>
      </c>
      <c r="G167" s="53" t="s">
        <v>453</v>
      </c>
      <c r="H167" s="53" t="s">
        <v>459</v>
      </c>
      <c r="I167" s="53"/>
      <c r="J167" s="53" t="s">
        <v>463</v>
      </c>
      <c r="K167" s="994" t="s">
        <v>456</v>
      </c>
      <c r="L167" s="984">
        <v>216609.55</v>
      </c>
      <c r="M167" s="54">
        <v>108283.11</v>
      </c>
      <c r="N167" s="54">
        <v>47712.06</v>
      </c>
      <c r="O167" s="364">
        <v>2</v>
      </c>
    </row>
    <row r="168" spans="1:15" s="25" customFormat="1" ht="26.1" customHeight="1" x14ac:dyDescent="0.25">
      <c r="A168" s="55" t="s">
        <v>428</v>
      </c>
      <c r="B168" s="56" t="s">
        <v>72</v>
      </c>
      <c r="C168" s="237" t="s">
        <v>733</v>
      </c>
      <c r="D168" s="995" t="s">
        <v>727</v>
      </c>
      <c r="E168" s="57" t="s">
        <v>452</v>
      </c>
      <c r="F168" s="57" t="s">
        <v>452</v>
      </c>
      <c r="G168" s="57" t="s">
        <v>453</v>
      </c>
      <c r="H168" s="57" t="s">
        <v>459</v>
      </c>
      <c r="I168" s="57"/>
      <c r="J168" s="57" t="s">
        <v>564</v>
      </c>
      <c r="K168" s="996" t="s">
        <v>456</v>
      </c>
      <c r="L168" s="985">
        <v>175289.61</v>
      </c>
      <c r="M168" s="58">
        <v>105835</v>
      </c>
      <c r="N168" s="58">
        <v>64901.79</v>
      </c>
      <c r="O168" s="365">
        <v>3</v>
      </c>
    </row>
    <row r="169" spans="1:15" s="25" customFormat="1" ht="21" customHeight="1" x14ac:dyDescent="0.25">
      <c r="A169" s="55" t="s">
        <v>428</v>
      </c>
      <c r="B169" s="56" t="s">
        <v>72</v>
      </c>
      <c r="C169" s="237" t="s">
        <v>733</v>
      </c>
      <c r="D169" s="995" t="s">
        <v>727</v>
      </c>
      <c r="E169" s="57" t="s">
        <v>452</v>
      </c>
      <c r="F169" s="57" t="s">
        <v>452</v>
      </c>
      <c r="G169" s="57" t="s">
        <v>453</v>
      </c>
      <c r="H169" s="57" t="s">
        <v>459</v>
      </c>
      <c r="I169" s="57"/>
      <c r="J169" s="57" t="s">
        <v>561</v>
      </c>
      <c r="K169" s="996" t="s">
        <v>456</v>
      </c>
      <c r="L169" s="985">
        <v>1563035.11</v>
      </c>
      <c r="M169" s="58">
        <v>932517.19</v>
      </c>
      <c r="N169" s="58">
        <v>1022106.88</v>
      </c>
      <c r="O169" s="365">
        <v>17</v>
      </c>
    </row>
    <row r="170" spans="1:15" s="25" customFormat="1" ht="26.1" customHeight="1" x14ac:dyDescent="0.25">
      <c r="A170" s="55" t="s">
        <v>428</v>
      </c>
      <c r="B170" s="56" t="s">
        <v>72</v>
      </c>
      <c r="C170" s="237" t="s">
        <v>733</v>
      </c>
      <c r="D170" s="995" t="s">
        <v>727</v>
      </c>
      <c r="E170" s="57" t="s">
        <v>452</v>
      </c>
      <c r="F170" s="57" t="s">
        <v>452</v>
      </c>
      <c r="G170" s="57" t="s">
        <v>453</v>
      </c>
      <c r="H170" s="57" t="s">
        <v>459</v>
      </c>
      <c r="I170" s="57"/>
      <c r="J170" s="57" t="s">
        <v>725</v>
      </c>
      <c r="K170" s="996" t="s">
        <v>456</v>
      </c>
      <c r="L170" s="985">
        <v>180261.17</v>
      </c>
      <c r="M170" s="58">
        <v>116268.45</v>
      </c>
      <c r="N170" s="58">
        <v>180261.17</v>
      </c>
      <c r="O170" s="365">
        <v>1</v>
      </c>
    </row>
    <row r="171" spans="1:15" s="25" customFormat="1" ht="22.5" customHeight="1" x14ac:dyDescent="0.25">
      <c r="A171" s="55" t="s">
        <v>428</v>
      </c>
      <c r="B171" s="56" t="s">
        <v>72</v>
      </c>
      <c r="C171" s="237" t="s">
        <v>733</v>
      </c>
      <c r="D171" s="995" t="s">
        <v>727</v>
      </c>
      <c r="E171" s="57" t="s">
        <v>452</v>
      </c>
      <c r="F171" s="57" t="s">
        <v>452</v>
      </c>
      <c r="G171" s="57" t="s">
        <v>453</v>
      </c>
      <c r="H171" s="57" t="s">
        <v>459</v>
      </c>
      <c r="I171" s="57"/>
      <c r="J171" s="57" t="s">
        <v>788</v>
      </c>
      <c r="K171" s="996" t="s">
        <v>456</v>
      </c>
      <c r="L171" s="985">
        <v>94019.75</v>
      </c>
      <c r="M171" s="58">
        <v>56317.83</v>
      </c>
      <c r="N171" s="58">
        <v>0</v>
      </c>
      <c r="O171" s="365">
        <v>1</v>
      </c>
    </row>
    <row r="172" spans="1:15" s="25" customFormat="1" ht="26.1" customHeight="1" x14ac:dyDescent="0.25">
      <c r="A172" s="55" t="s">
        <v>428</v>
      </c>
      <c r="B172" s="56" t="s">
        <v>72</v>
      </c>
      <c r="C172" s="237" t="s">
        <v>733</v>
      </c>
      <c r="D172" s="995" t="s">
        <v>727</v>
      </c>
      <c r="E172" s="57" t="s">
        <v>452</v>
      </c>
      <c r="F172" s="57" t="s">
        <v>452</v>
      </c>
      <c r="G172" s="57" t="s">
        <v>453</v>
      </c>
      <c r="H172" s="57" t="s">
        <v>459</v>
      </c>
      <c r="I172" s="57"/>
      <c r="J172" s="57" t="s">
        <v>583</v>
      </c>
      <c r="K172" s="996" t="s">
        <v>456</v>
      </c>
      <c r="L172" s="985">
        <v>389704.12</v>
      </c>
      <c r="M172" s="58">
        <v>241905.01</v>
      </c>
      <c r="N172" s="58">
        <v>228757.6</v>
      </c>
      <c r="O172" s="365">
        <v>4</v>
      </c>
    </row>
    <row r="173" spans="1:15" s="25" customFormat="1" ht="26.1" customHeight="1" x14ac:dyDescent="0.25">
      <c r="A173" s="55" t="s">
        <v>428</v>
      </c>
      <c r="B173" s="56" t="s">
        <v>72</v>
      </c>
      <c r="C173" s="237" t="s">
        <v>733</v>
      </c>
      <c r="D173" s="995" t="s">
        <v>727</v>
      </c>
      <c r="E173" s="57" t="s">
        <v>452</v>
      </c>
      <c r="F173" s="57" t="s">
        <v>452</v>
      </c>
      <c r="G173" s="57" t="s">
        <v>453</v>
      </c>
      <c r="H173" s="57" t="s">
        <v>459</v>
      </c>
      <c r="I173" s="57"/>
      <c r="J173" s="57" t="s">
        <v>579</v>
      </c>
      <c r="K173" s="996" t="s">
        <v>456</v>
      </c>
      <c r="L173" s="985">
        <v>49511.69</v>
      </c>
      <c r="M173" s="58">
        <v>34658.18</v>
      </c>
      <c r="N173" s="58">
        <v>48319.98</v>
      </c>
      <c r="O173" s="365">
        <v>1</v>
      </c>
    </row>
    <row r="174" spans="1:15" s="25" customFormat="1" ht="26.1" customHeight="1" x14ac:dyDescent="0.25">
      <c r="A174" s="55" t="s">
        <v>428</v>
      </c>
      <c r="B174" s="56" t="s">
        <v>72</v>
      </c>
      <c r="C174" s="237" t="s">
        <v>733</v>
      </c>
      <c r="D174" s="995" t="s">
        <v>727</v>
      </c>
      <c r="E174" s="57" t="s">
        <v>452</v>
      </c>
      <c r="F174" s="57" t="s">
        <v>452</v>
      </c>
      <c r="G174" s="57" t="s">
        <v>453</v>
      </c>
      <c r="H174" s="57" t="s">
        <v>459</v>
      </c>
      <c r="I174" s="57"/>
      <c r="J174" s="57" t="s">
        <v>575</v>
      </c>
      <c r="K174" s="996" t="s">
        <v>456</v>
      </c>
      <c r="L174" s="985">
        <v>112955.12</v>
      </c>
      <c r="M174" s="58">
        <v>49926.16</v>
      </c>
      <c r="N174" s="58">
        <v>0</v>
      </c>
      <c r="O174" s="365">
        <v>1</v>
      </c>
    </row>
    <row r="175" spans="1:15" s="25" customFormat="1" ht="23.25" customHeight="1" x14ac:dyDescent="0.25">
      <c r="A175" s="55" t="s">
        <v>428</v>
      </c>
      <c r="B175" s="56" t="s">
        <v>72</v>
      </c>
      <c r="C175" s="237" t="s">
        <v>733</v>
      </c>
      <c r="D175" s="995" t="s">
        <v>727</v>
      </c>
      <c r="E175" s="57" t="s">
        <v>452</v>
      </c>
      <c r="F175" s="57" t="s">
        <v>452</v>
      </c>
      <c r="G175" s="57" t="s">
        <v>453</v>
      </c>
      <c r="H175" s="57" t="s">
        <v>459</v>
      </c>
      <c r="I175" s="57"/>
      <c r="J175" s="57" t="s">
        <v>458</v>
      </c>
      <c r="K175" s="996" t="s">
        <v>456</v>
      </c>
      <c r="L175" s="985">
        <v>3718185.45</v>
      </c>
      <c r="M175" s="58">
        <v>2242231.21</v>
      </c>
      <c r="N175" s="58">
        <v>3086551.26</v>
      </c>
      <c r="O175" s="365">
        <v>29</v>
      </c>
    </row>
    <row r="176" spans="1:15" s="25" customFormat="1" ht="26.1" customHeight="1" x14ac:dyDescent="0.25">
      <c r="A176" s="55" t="s">
        <v>428</v>
      </c>
      <c r="B176" s="56" t="s">
        <v>72</v>
      </c>
      <c r="C176" s="237" t="s">
        <v>733</v>
      </c>
      <c r="D176" s="995" t="s">
        <v>727</v>
      </c>
      <c r="E176" s="57" t="s">
        <v>452</v>
      </c>
      <c r="F176" s="57" t="s">
        <v>457</v>
      </c>
      <c r="G176" s="57" t="s">
        <v>453</v>
      </c>
      <c r="H176" s="57" t="s">
        <v>459</v>
      </c>
      <c r="I176" s="57"/>
      <c r="J176" s="57" t="s">
        <v>555</v>
      </c>
      <c r="K176" s="996" t="s">
        <v>456</v>
      </c>
      <c r="L176" s="985">
        <v>96619.12</v>
      </c>
      <c r="M176" s="58">
        <v>48299.89</v>
      </c>
      <c r="N176" s="58">
        <v>64862.28</v>
      </c>
      <c r="O176" s="365">
        <v>1</v>
      </c>
    </row>
    <row r="177" spans="1:15" s="25" customFormat="1" ht="26.1" customHeight="1" x14ac:dyDescent="0.25">
      <c r="A177" s="55" t="s">
        <v>428</v>
      </c>
      <c r="B177" s="56" t="s">
        <v>72</v>
      </c>
      <c r="C177" s="237" t="s">
        <v>733</v>
      </c>
      <c r="D177" s="995" t="s">
        <v>727</v>
      </c>
      <c r="E177" s="57" t="s">
        <v>452</v>
      </c>
      <c r="F177" s="57" t="s">
        <v>457</v>
      </c>
      <c r="G177" s="57" t="s">
        <v>453</v>
      </c>
      <c r="H177" s="57" t="s">
        <v>459</v>
      </c>
      <c r="I177" s="57"/>
      <c r="J177" s="57" t="s">
        <v>453</v>
      </c>
      <c r="K177" s="996" t="s">
        <v>456</v>
      </c>
      <c r="L177" s="985">
        <v>871796.94</v>
      </c>
      <c r="M177" s="58">
        <v>519759.92</v>
      </c>
      <c r="N177" s="58">
        <v>443119.79</v>
      </c>
      <c r="O177" s="365">
        <v>11</v>
      </c>
    </row>
    <row r="178" spans="1:15" s="658" customFormat="1" ht="26.1" customHeight="1" x14ac:dyDescent="0.25">
      <c r="A178" s="51" t="s">
        <v>428</v>
      </c>
      <c r="B178" s="52" t="s">
        <v>72</v>
      </c>
      <c r="C178" s="237" t="s">
        <v>733</v>
      </c>
      <c r="D178" s="993" t="s">
        <v>727</v>
      </c>
      <c r="E178" s="53" t="s">
        <v>452</v>
      </c>
      <c r="F178" s="53" t="s">
        <v>457</v>
      </c>
      <c r="G178" s="53" t="s">
        <v>453</v>
      </c>
      <c r="H178" s="53" t="s">
        <v>459</v>
      </c>
      <c r="I178" s="53"/>
      <c r="J178" s="53" t="s">
        <v>465</v>
      </c>
      <c r="K178" s="994" t="s">
        <v>456</v>
      </c>
      <c r="L178" s="984">
        <v>500484.12</v>
      </c>
      <c r="M178" s="54">
        <v>308262.84000000003</v>
      </c>
      <c r="N178" s="54">
        <v>216874.6</v>
      </c>
      <c r="O178" s="364">
        <v>6</v>
      </c>
    </row>
    <row r="179" spans="1:15" s="658" customFormat="1" ht="26.1" customHeight="1" x14ac:dyDescent="0.25">
      <c r="A179" s="51" t="s">
        <v>428</v>
      </c>
      <c r="B179" s="52" t="s">
        <v>72</v>
      </c>
      <c r="C179" s="237" t="s">
        <v>733</v>
      </c>
      <c r="D179" s="993" t="s">
        <v>727</v>
      </c>
      <c r="E179" s="53" t="s">
        <v>452</v>
      </c>
      <c r="F179" s="53" t="s">
        <v>457</v>
      </c>
      <c r="G179" s="53" t="s">
        <v>453</v>
      </c>
      <c r="H179" s="53" t="s">
        <v>459</v>
      </c>
      <c r="I179" s="53"/>
      <c r="J179" s="53" t="s">
        <v>463</v>
      </c>
      <c r="K179" s="994" t="s">
        <v>456</v>
      </c>
      <c r="L179" s="984">
        <v>68387.240000000005</v>
      </c>
      <c r="M179" s="54">
        <v>34186.78</v>
      </c>
      <c r="N179" s="54">
        <v>0</v>
      </c>
      <c r="O179" s="364">
        <v>1</v>
      </c>
    </row>
    <row r="180" spans="1:15" s="658" customFormat="1" ht="26.1" customHeight="1" x14ac:dyDescent="0.25">
      <c r="A180" s="51" t="s">
        <v>428</v>
      </c>
      <c r="B180" s="52" t="s">
        <v>72</v>
      </c>
      <c r="C180" s="237" t="s">
        <v>733</v>
      </c>
      <c r="D180" s="993" t="s">
        <v>727</v>
      </c>
      <c r="E180" s="53" t="s">
        <v>452</v>
      </c>
      <c r="F180" s="53" t="s">
        <v>457</v>
      </c>
      <c r="G180" s="53" t="s">
        <v>453</v>
      </c>
      <c r="H180" s="53" t="s">
        <v>459</v>
      </c>
      <c r="I180" s="53"/>
      <c r="J180" s="53" t="s">
        <v>564</v>
      </c>
      <c r="K180" s="994" t="s">
        <v>456</v>
      </c>
      <c r="L180" s="984">
        <v>514574.48</v>
      </c>
      <c r="M180" s="54">
        <v>332399.15999999997</v>
      </c>
      <c r="N180" s="54">
        <v>410748.38</v>
      </c>
      <c r="O180" s="364">
        <v>5</v>
      </c>
    </row>
    <row r="181" spans="1:15" s="658" customFormat="1" ht="26.1" customHeight="1" x14ac:dyDescent="0.25">
      <c r="A181" s="51" t="s">
        <v>428</v>
      </c>
      <c r="B181" s="52" t="s">
        <v>72</v>
      </c>
      <c r="C181" s="237" t="s">
        <v>733</v>
      </c>
      <c r="D181" s="993" t="s">
        <v>727</v>
      </c>
      <c r="E181" s="53" t="s">
        <v>452</v>
      </c>
      <c r="F181" s="53" t="s">
        <v>457</v>
      </c>
      <c r="G181" s="53" t="s">
        <v>453</v>
      </c>
      <c r="H181" s="53" t="s">
        <v>459</v>
      </c>
      <c r="I181" s="53"/>
      <c r="J181" s="53" t="s">
        <v>561</v>
      </c>
      <c r="K181" s="994" t="s">
        <v>456</v>
      </c>
      <c r="L181" s="984">
        <v>779630.51</v>
      </c>
      <c r="M181" s="54">
        <v>456028.79</v>
      </c>
      <c r="N181" s="54">
        <v>466250.61</v>
      </c>
      <c r="O181" s="364">
        <v>8</v>
      </c>
    </row>
    <row r="182" spans="1:15" s="658" customFormat="1" ht="26.1" customHeight="1" x14ac:dyDescent="0.25">
      <c r="A182" s="51" t="s">
        <v>428</v>
      </c>
      <c r="B182" s="52" t="s">
        <v>72</v>
      </c>
      <c r="C182" s="237" t="s">
        <v>733</v>
      </c>
      <c r="D182" s="993" t="s">
        <v>727</v>
      </c>
      <c r="E182" s="53" t="s">
        <v>452</v>
      </c>
      <c r="F182" s="53" t="s">
        <v>457</v>
      </c>
      <c r="G182" s="53" t="s">
        <v>453</v>
      </c>
      <c r="H182" s="53" t="s">
        <v>459</v>
      </c>
      <c r="I182" s="53"/>
      <c r="J182" s="53" t="s">
        <v>583</v>
      </c>
      <c r="K182" s="994" t="s">
        <v>456</v>
      </c>
      <c r="L182" s="984">
        <v>71574.47</v>
      </c>
      <c r="M182" s="54">
        <v>46451.82</v>
      </c>
      <c r="N182" s="54">
        <v>19544.080000000002</v>
      </c>
      <c r="O182" s="364">
        <v>1</v>
      </c>
    </row>
    <row r="183" spans="1:15" s="658" customFormat="1" ht="26.1" customHeight="1" x14ac:dyDescent="0.25">
      <c r="A183" s="51" t="s">
        <v>428</v>
      </c>
      <c r="B183" s="52" t="s">
        <v>72</v>
      </c>
      <c r="C183" s="237" t="s">
        <v>733</v>
      </c>
      <c r="D183" s="993" t="s">
        <v>727</v>
      </c>
      <c r="E183" s="53" t="s">
        <v>452</v>
      </c>
      <c r="F183" s="53" t="s">
        <v>457</v>
      </c>
      <c r="G183" s="53" t="s">
        <v>453</v>
      </c>
      <c r="H183" s="53" t="s">
        <v>459</v>
      </c>
      <c r="I183" s="53"/>
      <c r="J183" s="53" t="s">
        <v>458</v>
      </c>
      <c r="K183" s="994" t="s">
        <v>456</v>
      </c>
      <c r="L183" s="984">
        <v>644380.65</v>
      </c>
      <c r="M183" s="54">
        <v>380951.26</v>
      </c>
      <c r="N183" s="54">
        <v>334532.56</v>
      </c>
      <c r="O183" s="364">
        <v>6</v>
      </c>
    </row>
    <row r="184" spans="1:15" s="658" customFormat="1" ht="26.1" customHeight="1" x14ac:dyDescent="0.25">
      <c r="A184" s="51" t="s">
        <v>428</v>
      </c>
      <c r="B184" s="52" t="s">
        <v>72</v>
      </c>
      <c r="C184" s="237" t="s">
        <v>733</v>
      </c>
      <c r="D184" s="993" t="s">
        <v>727</v>
      </c>
      <c r="E184" s="53" t="s">
        <v>452</v>
      </c>
      <c r="F184" s="53" t="s">
        <v>459</v>
      </c>
      <c r="G184" s="53" t="s">
        <v>453</v>
      </c>
      <c r="H184" s="53" t="s">
        <v>459</v>
      </c>
      <c r="I184" s="53"/>
      <c r="J184" s="53" t="s">
        <v>563</v>
      </c>
      <c r="K184" s="994" t="s">
        <v>456</v>
      </c>
      <c r="L184" s="984">
        <v>113043.34</v>
      </c>
      <c r="M184" s="54">
        <v>56408.63</v>
      </c>
      <c r="N184" s="54">
        <v>0</v>
      </c>
      <c r="O184" s="364">
        <v>1</v>
      </c>
    </row>
    <row r="185" spans="1:15" s="658" customFormat="1" ht="26.1" customHeight="1" x14ac:dyDescent="0.25">
      <c r="A185" s="51" t="s">
        <v>428</v>
      </c>
      <c r="B185" s="52" t="s">
        <v>72</v>
      </c>
      <c r="C185" s="237" t="s">
        <v>733</v>
      </c>
      <c r="D185" s="993" t="s">
        <v>727</v>
      </c>
      <c r="E185" s="53" t="s">
        <v>452</v>
      </c>
      <c r="F185" s="53" t="s">
        <v>459</v>
      </c>
      <c r="G185" s="53" t="s">
        <v>453</v>
      </c>
      <c r="H185" s="53" t="s">
        <v>459</v>
      </c>
      <c r="I185" s="53"/>
      <c r="J185" s="53" t="s">
        <v>453</v>
      </c>
      <c r="K185" s="994" t="s">
        <v>456</v>
      </c>
      <c r="L185" s="984">
        <v>1554116.19</v>
      </c>
      <c r="M185" s="54">
        <v>825222.19</v>
      </c>
      <c r="N185" s="54">
        <v>865420.62</v>
      </c>
      <c r="O185" s="364">
        <v>15</v>
      </c>
    </row>
    <row r="186" spans="1:15" s="658" customFormat="1" ht="26.1" customHeight="1" x14ac:dyDescent="0.25">
      <c r="A186" s="51" t="s">
        <v>428</v>
      </c>
      <c r="B186" s="52" t="s">
        <v>72</v>
      </c>
      <c r="C186" s="237" t="s">
        <v>733</v>
      </c>
      <c r="D186" s="993" t="s">
        <v>727</v>
      </c>
      <c r="E186" s="53" t="s">
        <v>452</v>
      </c>
      <c r="F186" s="53" t="s">
        <v>459</v>
      </c>
      <c r="G186" s="53" t="s">
        <v>453</v>
      </c>
      <c r="H186" s="53" t="s">
        <v>459</v>
      </c>
      <c r="I186" s="53"/>
      <c r="J186" s="53" t="s">
        <v>465</v>
      </c>
      <c r="K186" s="994" t="s">
        <v>456</v>
      </c>
      <c r="L186" s="984">
        <v>868990.15</v>
      </c>
      <c r="M186" s="54">
        <v>548108.36</v>
      </c>
      <c r="N186" s="54">
        <v>614760.27</v>
      </c>
      <c r="O186" s="364">
        <v>9</v>
      </c>
    </row>
    <row r="187" spans="1:15" s="658" customFormat="1" ht="26.1" customHeight="1" x14ac:dyDescent="0.25">
      <c r="A187" s="51" t="s">
        <v>428</v>
      </c>
      <c r="B187" s="52" t="s">
        <v>72</v>
      </c>
      <c r="C187" s="237" t="s">
        <v>733</v>
      </c>
      <c r="D187" s="993" t="s">
        <v>727</v>
      </c>
      <c r="E187" s="53" t="s">
        <v>452</v>
      </c>
      <c r="F187" s="53" t="s">
        <v>459</v>
      </c>
      <c r="G187" s="53" t="s">
        <v>453</v>
      </c>
      <c r="H187" s="53" t="s">
        <v>459</v>
      </c>
      <c r="I187" s="53"/>
      <c r="J187" s="53" t="s">
        <v>572</v>
      </c>
      <c r="K187" s="994" t="s">
        <v>456</v>
      </c>
      <c r="L187" s="984">
        <v>88946.12</v>
      </c>
      <c r="M187" s="54">
        <v>62262.28</v>
      </c>
      <c r="N187" s="54">
        <v>88946.12</v>
      </c>
      <c r="O187" s="364">
        <v>1</v>
      </c>
    </row>
    <row r="188" spans="1:15" s="658" customFormat="1" ht="26.1" customHeight="1" x14ac:dyDescent="0.25">
      <c r="A188" s="51" t="s">
        <v>428</v>
      </c>
      <c r="B188" s="52" t="s">
        <v>72</v>
      </c>
      <c r="C188" s="237" t="s">
        <v>733</v>
      </c>
      <c r="D188" s="993" t="s">
        <v>727</v>
      </c>
      <c r="E188" s="53" t="s">
        <v>452</v>
      </c>
      <c r="F188" s="53" t="s">
        <v>459</v>
      </c>
      <c r="G188" s="53" t="s">
        <v>453</v>
      </c>
      <c r="H188" s="53" t="s">
        <v>459</v>
      </c>
      <c r="I188" s="53"/>
      <c r="J188" s="53" t="s">
        <v>561</v>
      </c>
      <c r="K188" s="994" t="s">
        <v>456</v>
      </c>
      <c r="L188" s="984">
        <v>277247.67</v>
      </c>
      <c r="M188" s="54">
        <v>184022.51</v>
      </c>
      <c r="N188" s="54">
        <v>109733.35</v>
      </c>
      <c r="O188" s="364">
        <v>3</v>
      </c>
    </row>
    <row r="189" spans="1:15" s="658" customFormat="1" ht="26.1" customHeight="1" x14ac:dyDescent="0.25">
      <c r="A189" s="51" t="s">
        <v>428</v>
      </c>
      <c r="B189" s="52" t="s">
        <v>72</v>
      </c>
      <c r="C189" s="237" t="s">
        <v>733</v>
      </c>
      <c r="D189" s="993" t="s">
        <v>727</v>
      </c>
      <c r="E189" s="53" t="s">
        <v>452</v>
      </c>
      <c r="F189" s="53" t="s">
        <v>459</v>
      </c>
      <c r="G189" s="53" t="s">
        <v>453</v>
      </c>
      <c r="H189" s="53" t="s">
        <v>459</v>
      </c>
      <c r="I189" s="53"/>
      <c r="J189" s="53" t="s">
        <v>725</v>
      </c>
      <c r="K189" s="994" t="s">
        <v>456</v>
      </c>
      <c r="L189" s="984">
        <v>67207.73</v>
      </c>
      <c r="M189" s="54">
        <v>33536.65</v>
      </c>
      <c r="N189" s="54">
        <v>1097.33</v>
      </c>
      <c r="O189" s="364">
        <v>1</v>
      </c>
    </row>
    <row r="190" spans="1:15" s="658" customFormat="1" ht="26.1" customHeight="1" x14ac:dyDescent="0.25">
      <c r="A190" s="51" t="s">
        <v>428</v>
      </c>
      <c r="B190" s="52" t="s">
        <v>72</v>
      </c>
      <c r="C190" s="237" t="s">
        <v>733</v>
      </c>
      <c r="D190" s="993" t="s">
        <v>727</v>
      </c>
      <c r="E190" s="53" t="s">
        <v>452</v>
      </c>
      <c r="F190" s="53" t="s">
        <v>459</v>
      </c>
      <c r="G190" s="53" t="s">
        <v>453</v>
      </c>
      <c r="H190" s="53" t="s">
        <v>459</v>
      </c>
      <c r="I190" s="53"/>
      <c r="J190" s="53" t="s">
        <v>583</v>
      </c>
      <c r="K190" s="994" t="s">
        <v>456</v>
      </c>
      <c r="L190" s="984">
        <v>32920</v>
      </c>
      <c r="M190" s="54">
        <v>23044</v>
      </c>
      <c r="N190" s="54">
        <v>32920</v>
      </c>
      <c r="O190" s="364">
        <v>1</v>
      </c>
    </row>
    <row r="191" spans="1:15" s="658" customFormat="1" ht="26.1" customHeight="1" x14ac:dyDescent="0.25">
      <c r="A191" s="51" t="s">
        <v>428</v>
      </c>
      <c r="B191" s="52" t="s">
        <v>72</v>
      </c>
      <c r="C191" s="237" t="s">
        <v>733</v>
      </c>
      <c r="D191" s="993" t="s">
        <v>727</v>
      </c>
      <c r="E191" s="53" t="s">
        <v>452</v>
      </c>
      <c r="F191" s="53" t="s">
        <v>459</v>
      </c>
      <c r="G191" s="53" t="s">
        <v>453</v>
      </c>
      <c r="H191" s="53" t="s">
        <v>459</v>
      </c>
      <c r="I191" s="53"/>
      <c r="J191" s="53" t="s">
        <v>458</v>
      </c>
      <c r="K191" s="994" t="s">
        <v>456</v>
      </c>
      <c r="L191" s="984">
        <v>480919.21</v>
      </c>
      <c r="M191" s="54">
        <v>280617.73</v>
      </c>
      <c r="N191" s="54">
        <v>220201.99</v>
      </c>
      <c r="O191" s="364">
        <v>5</v>
      </c>
    </row>
    <row r="192" spans="1:15" s="658" customFormat="1" ht="26.1" customHeight="1" x14ac:dyDescent="0.25">
      <c r="A192" s="51" t="s">
        <v>429</v>
      </c>
      <c r="B192" s="52" t="s">
        <v>72</v>
      </c>
      <c r="C192" s="237" t="s">
        <v>733</v>
      </c>
      <c r="D192" s="993" t="s">
        <v>568</v>
      </c>
      <c r="E192" s="53" t="s">
        <v>452</v>
      </c>
      <c r="F192" s="53" t="s">
        <v>452</v>
      </c>
      <c r="G192" s="53" t="s">
        <v>453</v>
      </c>
      <c r="H192" s="53" t="s">
        <v>555</v>
      </c>
      <c r="I192" s="53"/>
      <c r="J192" s="53" t="s">
        <v>586</v>
      </c>
      <c r="K192" s="994" t="s">
        <v>456</v>
      </c>
      <c r="L192" s="984">
        <v>2804195.11</v>
      </c>
      <c r="M192" s="54">
        <v>1619070.47</v>
      </c>
      <c r="N192" s="54">
        <v>1681477.28</v>
      </c>
      <c r="O192" s="364">
        <v>1</v>
      </c>
    </row>
    <row r="193" spans="1:15" s="658" customFormat="1" ht="26.1" customHeight="1" x14ac:dyDescent="0.25">
      <c r="A193" s="51" t="s">
        <v>431</v>
      </c>
      <c r="B193" s="52" t="s">
        <v>72</v>
      </c>
      <c r="C193" s="237" t="s">
        <v>733</v>
      </c>
      <c r="D193" s="993" t="s">
        <v>568</v>
      </c>
      <c r="E193" s="53" t="s">
        <v>452</v>
      </c>
      <c r="F193" s="53" t="s">
        <v>452</v>
      </c>
      <c r="G193" s="53" t="s">
        <v>453</v>
      </c>
      <c r="H193" s="53" t="s">
        <v>454</v>
      </c>
      <c r="I193" s="53"/>
      <c r="J193" s="53" t="s">
        <v>455</v>
      </c>
      <c r="K193" s="994" t="s">
        <v>456</v>
      </c>
      <c r="L193" s="984">
        <v>1141661.31</v>
      </c>
      <c r="M193" s="54">
        <v>1116027.6000000001</v>
      </c>
      <c r="N193" s="54">
        <v>22771.98</v>
      </c>
      <c r="O193" s="364">
        <v>3</v>
      </c>
    </row>
    <row r="194" spans="1:15" s="658" customFormat="1" ht="23.25" customHeight="1" x14ac:dyDescent="0.25">
      <c r="A194" s="51" t="s">
        <v>429</v>
      </c>
      <c r="B194" s="52" t="s">
        <v>72</v>
      </c>
      <c r="C194" s="237" t="s">
        <v>733</v>
      </c>
      <c r="D194" s="993" t="s">
        <v>568</v>
      </c>
      <c r="E194" s="53" t="s">
        <v>452</v>
      </c>
      <c r="F194" s="53" t="s">
        <v>457</v>
      </c>
      <c r="G194" s="53" t="s">
        <v>452</v>
      </c>
      <c r="H194" s="53" t="s">
        <v>555</v>
      </c>
      <c r="I194" s="53"/>
      <c r="J194" s="53" t="s">
        <v>458</v>
      </c>
      <c r="K194" s="994" t="s">
        <v>456</v>
      </c>
      <c r="L194" s="984">
        <v>576606.31000000006</v>
      </c>
      <c r="M194" s="54">
        <v>576606.31000000006</v>
      </c>
      <c r="N194" s="54">
        <v>576606.31000000006</v>
      </c>
      <c r="O194" s="364">
        <v>1</v>
      </c>
    </row>
    <row r="195" spans="1:15" s="658" customFormat="1" ht="23.25" customHeight="1" x14ac:dyDescent="0.25">
      <c r="A195" s="51" t="s">
        <v>429</v>
      </c>
      <c r="B195" s="52" t="s">
        <v>72</v>
      </c>
      <c r="C195" s="237" t="s">
        <v>733</v>
      </c>
      <c r="D195" s="993" t="s">
        <v>568</v>
      </c>
      <c r="E195" s="53" t="s">
        <v>452</v>
      </c>
      <c r="F195" s="53" t="s">
        <v>457</v>
      </c>
      <c r="G195" s="53" t="s">
        <v>453</v>
      </c>
      <c r="H195" s="53" t="s">
        <v>555</v>
      </c>
      <c r="I195" s="53"/>
      <c r="J195" s="53" t="s">
        <v>455</v>
      </c>
      <c r="K195" s="994" t="s">
        <v>456</v>
      </c>
      <c r="L195" s="984">
        <v>3222883.65</v>
      </c>
      <c r="M195" s="54">
        <v>3222883.65</v>
      </c>
      <c r="N195" s="54">
        <v>1112642.5</v>
      </c>
      <c r="O195" s="364">
        <v>2</v>
      </c>
    </row>
    <row r="196" spans="1:15" s="658" customFormat="1" ht="26.1" customHeight="1" x14ac:dyDescent="0.25">
      <c r="A196" s="51" t="s">
        <v>429</v>
      </c>
      <c r="B196" s="52" t="s">
        <v>72</v>
      </c>
      <c r="C196" s="237" t="s">
        <v>733</v>
      </c>
      <c r="D196" s="993" t="s">
        <v>568</v>
      </c>
      <c r="E196" s="53" t="s">
        <v>452</v>
      </c>
      <c r="F196" s="53" t="s">
        <v>457</v>
      </c>
      <c r="G196" s="53" t="s">
        <v>453</v>
      </c>
      <c r="H196" s="53" t="s">
        <v>555</v>
      </c>
      <c r="I196" s="53"/>
      <c r="J196" s="53" t="s">
        <v>458</v>
      </c>
      <c r="K196" s="994" t="s">
        <v>456</v>
      </c>
      <c r="L196" s="984">
        <v>2856504.31</v>
      </c>
      <c r="M196" s="54">
        <v>2856504.31</v>
      </c>
      <c r="N196" s="54">
        <v>2855209.59</v>
      </c>
      <c r="O196" s="364">
        <v>1</v>
      </c>
    </row>
    <row r="197" spans="1:15" s="658" customFormat="1" ht="26.1" customHeight="1" x14ac:dyDescent="0.25">
      <c r="A197" s="51" t="s">
        <v>431</v>
      </c>
      <c r="B197" s="52" t="s">
        <v>72</v>
      </c>
      <c r="C197" s="237" t="s">
        <v>733</v>
      </c>
      <c r="D197" s="993" t="s">
        <v>568</v>
      </c>
      <c r="E197" s="53" t="s">
        <v>452</v>
      </c>
      <c r="F197" s="53" t="s">
        <v>457</v>
      </c>
      <c r="G197" s="53" t="s">
        <v>453</v>
      </c>
      <c r="H197" s="53" t="s">
        <v>454</v>
      </c>
      <c r="I197" s="53"/>
      <c r="J197" s="53" t="s">
        <v>455</v>
      </c>
      <c r="K197" s="994" t="s">
        <v>456</v>
      </c>
      <c r="L197" s="984">
        <v>6178266.8200000003</v>
      </c>
      <c r="M197" s="54">
        <v>6178266.8200000003</v>
      </c>
      <c r="N197" s="54">
        <v>121534.65</v>
      </c>
      <c r="O197" s="364">
        <v>13</v>
      </c>
    </row>
    <row r="198" spans="1:15" s="658" customFormat="1" ht="23.25" customHeight="1" x14ac:dyDescent="0.25">
      <c r="A198" s="51" t="s">
        <v>431</v>
      </c>
      <c r="B198" s="52" t="s">
        <v>72</v>
      </c>
      <c r="C198" s="237" t="s">
        <v>733</v>
      </c>
      <c r="D198" s="993" t="s">
        <v>568</v>
      </c>
      <c r="E198" s="53" t="s">
        <v>452</v>
      </c>
      <c r="F198" s="53" t="s">
        <v>459</v>
      </c>
      <c r="G198" s="53" t="s">
        <v>453</v>
      </c>
      <c r="H198" s="53" t="s">
        <v>454</v>
      </c>
      <c r="I198" s="53"/>
      <c r="J198" s="53" t="s">
        <v>455</v>
      </c>
      <c r="K198" s="994" t="s">
        <v>456</v>
      </c>
      <c r="L198" s="984">
        <v>1789288.52</v>
      </c>
      <c r="M198" s="54">
        <v>1789288.52</v>
      </c>
      <c r="N198" s="54">
        <v>15705.29</v>
      </c>
      <c r="O198" s="244">
        <v>6</v>
      </c>
    </row>
    <row r="199" spans="1:15" s="658" customFormat="1" ht="26.1" customHeight="1" x14ac:dyDescent="0.25">
      <c r="A199" s="51" t="s">
        <v>431</v>
      </c>
      <c r="B199" s="52" t="s">
        <v>72</v>
      </c>
      <c r="C199" s="237" t="s">
        <v>733</v>
      </c>
      <c r="D199" s="993" t="s">
        <v>451</v>
      </c>
      <c r="E199" s="53" t="s">
        <v>452</v>
      </c>
      <c r="F199" s="53" t="s">
        <v>452</v>
      </c>
      <c r="G199" s="53" t="s">
        <v>453</v>
      </c>
      <c r="H199" s="53" t="s">
        <v>454</v>
      </c>
      <c r="I199" s="53"/>
      <c r="J199" s="53" t="s">
        <v>461</v>
      </c>
      <c r="K199" s="994" t="s">
        <v>456</v>
      </c>
      <c r="L199" s="984">
        <v>1101520.47</v>
      </c>
      <c r="M199" s="54">
        <v>1101520.47</v>
      </c>
      <c r="N199" s="54">
        <v>1101520.47</v>
      </c>
      <c r="O199" s="244">
        <v>1</v>
      </c>
    </row>
    <row r="200" spans="1:15" s="658" customFormat="1" ht="23.25" customHeight="1" x14ac:dyDescent="0.25">
      <c r="A200" s="51" t="s">
        <v>431</v>
      </c>
      <c r="B200" s="52" t="s">
        <v>72</v>
      </c>
      <c r="C200" s="237" t="s">
        <v>733</v>
      </c>
      <c r="D200" s="993" t="s">
        <v>451</v>
      </c>
      <c r="E200" s="53" t="s">
        <v>452</v>
      </c>
      <c r="F200" s="53" t="s">
        <v>452</v>
      </c>
      <c r="G200" s="53" t="s">
        <v>453</v>
      </c>
      <c r="H200" s="53" t="s">
        <v>454</v>
      </c>
      <c r="I200" s="53"/>
      <c r="J200" s="53" t="s">
        <v>562</v>
      </c>
      <c r="K200" s="994" t="s">
        <v>456</v>
      </c>
      <c r="L200" s="984">
        <v>2716716.07</v>
      </c>
      <c r="M200" s="54">
        <v>2704821.58</v>
      </c>
      <c r="N200" s="54">
        <v>375130.06</v>
      </c>
      <c r="O200" s="244">
        <v>5</v>
      </c>
    </row>
    <row r="201" spans="1:15" s="658" customFormat="1" ht="26.1" customHeight="1" x14ac:dyDescent="0.25">
      <c r="A201" s="51" t="s">
        <v>431</v>
      </c>
      <c r="B201" s="52" t="s">
        <v>72</v>
      </c>
      <c r="C201" s="237" t="s">
        <v>733</v>
      </c>
      <c r="D201" s="993" t="s">
        <v>451</v>
      </c>
      <c r="E201" s="53" t="s">
        <v>452</v>
      </c>
      <c r="F201" s="53" t="s">
        <v>452</v>
      </c>
      <c r="G201" s="53" t="s">
        <v>453</v>
      </c>
      <c r="H201" s="53" t="s">
        <v>454</v>
      </c>
      <c r="I201" s="53"/>
      <c r="J201" s="53" t="s">
        <v>455</v>
      </c>
      <c r="K201" s="994" t="s">
        <v>456</v>
      </c>
      <c r="L201" s="984">
        <v>7274979.5700000003</v>
      </c>
      <c r="M201" s="54">
        <v>7274979.5700000003</v>
      </c>
      <c r="N201" s="54">
        <v>2147472.9500000002</v>
      </c>
      <c r="O201" s="244">
        <v>9</v>
      </c>
    </row>
    <row r="202" spans="1:15" s="658" customFormat="1" ht="26.1" customHeight="1" x14ac:dyDescent="0.25">
      <c r="A202" s="51" t="s">
        <v>431</v>
      </c>
      <c r="B202" s="52" t="s">
        <v>72</v>
      </c>
      <c r="C202" s="237" t="s">
        <v>733</v>
      </c>
      <c r="D202" s="993" t="s">
        <v>451</v>
      </c>
      <c r="E202" s="53" t="s">
        <v>452</v>
      </c>
      <c r="F202" s="53" t="s">
        <v>457</v>
      </c>
      <c r="G202" s="53" t="s">
        <v>453</v>
      </c>
      <c r="H202" s="53" t="s">
        <v>454</v>
      </c>
      <c r="I202" s="53"/>
      <c r="J202" s="53" t="s">
        <v>461</v>
      </c>
      <c r="K202" s="994" t="s">
        <v>456</v>
      </c>
      <c r="L202" s="984">
        <v>1763296.11</v>
      </c>
      <c r="M202" s="54">
        <v>1763296.11</v>
      </c>
      <c r="N202" s="54">
        <v>1114151.71</v>
      </c>
      <c r="O202" s="244">
        <v>4</v>
      </c>
    </row>
    <row r="203" spans="1:15" s="658" customFormat="1" ht="26.1" customHeight="1" x14ac:dyDescent="0.25">
      <c r="A203" s="51" t="s">
        <v>431</v>
      </c>
      <c r="B203" s="52" t="s">
        <v>72</v>
      </c>
      <c r="C203" s="237" t="s">
        <v>733</v>
      </c>
      <c r="D203" s="993" t="s">
        <v>451</v>
      </c>
      <c r="E203" s="53" t="s">
        <v>452</v>
      </c>
      <c r="F203" s="53" t="s">
        <v>457</v>
      </c>
      <c r="G203" s="53" t="s">
        <v>453</v>
      </c>
      <c r="H203" s="53" t="s">
        <v>454</v>
      </c>
      <c r="I203" s="53"/>
      <c r="J203" s="53" t="s">
        <v>562</v>
      </c>
      <c r="K203" s="994" t="s">
        <v>456</v>
      </c>
      <c r="L203" s="984">
        <v>1195138.23</v>
      </c>
      <c r="M203" s="54">
        <v>1183701.57</v>
      </c>
      <c r="N203" s="54">
        <v>239983.7</v>
      </c>
      <c r="O203" s="244">
        <v>2</v>
      </c>
    </row>
    <row r="204" spans="1:15" s="658" customFormat="1" ht="26.1" customHeight="1" x14ac:dyDescent="0.25">
      <c r="A204" s="51" t="s">
        <v>431</v>
      </c>
      <c r="B204" s="52" t="s">
        <v>72</v>
      </c>
      <c r="C204" s="237" t="s">
        <v>733</v>
      </c>
      <c r="D204" s="993" t="s">
        <v>451</v>
      </c>
      <c r="E204" s="53" t="s">
        <v>452</v>
      </c>
      <c r="F204" s="53" t="s">
        <v>457</v>
      </c>
      <c r="G204" s="53" t="s">
        <v>453</v>
      </c>
      <c r="H204" s="53" t="s">
        <v>454</v>
      </c>
      <c r="I204" s="53"/>
      <c r="J204" s="53" t="s">
        <v>455</v>
      </c>
      <c r="K204" s="994" t="s">
        <v>456</v>
      </c>
      <c r="L204" s="984">
        <v>4235713.05</v>
      </c>
      <c r="M204" s="54">
        <v>4225400.43</v>
      </c>
      <c r="N204" s="54">
        <v>1022533.59</v>
      </c>
      <c r="O204" s="244">
        <v>8</v>
      </c>
    </row>
    <row r="205" spans="1:15" s="658" customFormat="1" ht="26.1" customHeight="1" x14ac:dyDescent="0.25">
      <c r="A205" s="51" t="s">
        <v>431</v>
      </c>
      <c r="B205" s="52" t="s">
        <v>72</v>
      </c>
      <c r="C205" s="237" t="s">
        <v>733</v>
      </c>
      <c r="D205" s="993" t="s">
        <v>451</v>
      </c>
      <c r="E205" s="53" t="s">
        <v>452</v>
      </c>
      <c r="F205" s="53" t="s">
        <v>457</v>
      </c>
      <c r="G205" s="53" t="s">
        <v>453</v>
      </c>
      <c r="H205" s="53" t="s">
        <v>454</v>
      </c>
      <c r="I205" s="53"/>
      <c r="J205" s="53" t="s">
        <v>458</v>
      </c>
      <c r="K205" s="994" t="s">
        <v>456</v>
      </c>
      <c r="L205" s="984">
        <v>2483053.1</v>
      </c>
      <c r="M205" s="54">
        <v>2482728.38</v>
      </c>
      <c r="N205" s="54">
        <v>1487577.59</v>
      </c>
      <c r="O205" s="244">
        <v>5</v>
      </c>
    </row>
    <row r="206" spans="1:15" s="658" customFormat="1" ht="26.1" customHeight="1" x14ac:dyDescent="0.25">
      <c r="A206" s="51" t="s">
        <v>431</v>
      </c>
      <c r="B206" s="52" t="s">
        <v>72</v>
      </c>
      <c r="C206" s="237" t="s">
        <v>733</v>
      </c>
      <c r="D206" s="993" t="s">
        <v>451</v>
      </c>
      <c r="E206" s="53" t="s">
        <v>452</v>
      </c>
      <c r="F206" s="53" t="s">
        <v>459</v>
      </c>
      <c r="G206" s="53" t="s">
        <v>453</v>
      </c>
      <c r="H206" s="53" t="s">
        <v>454</v>
      </c>
      <c r="I206" s="53"/>
      <c r="J206" s="53" t="s">
        <v>461</v>
      </c>
      <c r="K206" s="994" t="s">
        <v>456</v>
      </c>
      <c r="L206" s="984">
        <v>1177488.6399999999</v>
      </c>
      <c r="M206" s="54">
        <v>1177488.6399999999</v>
      </c>
      <c r="N206" s="54">
        <v>395897.56</v>
      </c>
      <c r="O206" s="244">
        <v>3</v>
      </c>
    </row>
    <row r="207" spans="1:15" s="658" customFormat="1" ht="26.1" customHeight="1" x14ac:dyDescent="0.25">
      <c r="A207" s="51" t="s">
        <v>431</v>
      </c>
      <c r="B207" s="52" t="s">
        <v>72</v>
      </c>
      <c r="C207" s="237" t="s">
        <v>733</v>
      </c>
      <c r="D207" s="993" t="s">
        <v>451</v>
      </c>
      <c r="E207" s="53" t="s">
        <v>452</v>
      </c>
      <c r="F207" s="53" t="s">
        <v>459</v>
      </c>
      <c r="G207" s="53" t="s">
        <v>453</v>
      </c>
      <c r="H207" s="53" t="s">
        <v>454</v>
      </c>
      <c r="I207" s="53"/>
      <c r="J207" s="53" t="s">
        <v>562</v>
      </c>
      <c r="K207" s="994" t="s">
        <v>456</v>
      </c>
      <c r="L207" s="984">
        <v>2118928.4300000002</v>
      </c>
      <c r="M207" s="54">
        <v>1954364.7</v>
      </c>
      <c r="N207" s="54">
        <v>60036.66</v>
      </c>
      <c r="O207" s="244">
        <v>4</v>
      </c>
    </row>
    <row r="208" spans="1:15" s="658" customFormat="1" ht="26.1" customHeight="1" x14ac:dyDescent="0.25">
      <c r="A208" s="51" t="s">
        <v>431</v>
      </c>
      <c r="B208" s="52" t="s">
        <v>72</v>
      </c>
      <c r="C208" s="237" t="s">
        <v>733</v>
      </c>
      <c r="D208" s="993" t="s">
        <v>451</v>
      </c>
      <c r="E208" s="53" t="s">
        <v>452</v>
      </c>
      <c r="F208" s="53" t="s">
        <v>459</v>
      </c>
      <c r="G208" s="53" t="s">
        <v>453</v>
      </c>
      <c r="H208" s="53" t="s">
        <v>454</v>
      </c>
      <c r="I208" s="53"/>
      <c r="J208" s="53" t="s">
        <v>455</v>
      </c>
      <c r="K208" s="994" t="s">
        <v>456</v>
      </c>
      <c r="L208" s="984">
        <v>6130294.8600000003</v>
      </c>
      <c r="M208" s="54">
        <v>6130202.6900000004</v>
      </c>
      <c r="N208" s="54">
        <v>3043443.55</v>
      </c>
      <c r="O208" s="244">
        <v>13</v>
      </c>
    </row>
    <row r="209" spans="1:15" s="658" customFormat="1" ht="26.1" customHeight="1" x14ac:dyDescent="0.25">
      <c r="A209" s="51" t="s">
        <v>431</v>
      </c>
      <c r="B209" s="52" t="s">
        <v>72</v>
      </c>
      <c r="C209" s="237" t="s">
        <v>733</v>
      </c>
      <c r="D209" s="993" t="s">
        <v>451</v>
      </c>
      <c r="E209" s="53" t="s">
        <v>452</v>
      </c>
      <c r="F209" s="53" t="s">
        <v>459</v>
      </c>
      <c r="G209" s="53" t="s">
        <v>453</v>
      </c>
      <c r="H209" s="53" t="s">
        <v>454</v>
      </c>
      <c r="I209" s="53"/>
      <c r="J209" s="53" t="s">
        <v>458</v>
      </c>
      <c r="K209" s="994" t="s">
        <v>456</v>
      </c>
      <c r="L209" s="984">
        <v>3814778.16</v>
      </c>
      <c r="M209" s="54">
        <v>3814778.16</v>
      </c>
      <c r="N209" s="54">
        <v>675876.92</v>
      </c>
      <c r="O209" s="244">
        <v>6</v>
      </c>
    </row>
    <row r="210" spans="1:15" s="658" customFormat="1" ht="26.1" customHeight="1" x14ac:dyDescent="0.25">
      <c r="A210" s="51" t="s">
        <v>431</v>
      </c>
      <c r="B210" s="52" t="s">
        <v>72</v>
      </c>
      <c r="C210" s="237" t="s">
        <v>733</v>
      </c>
      <c r="D210" s="993" t="s">
        <v>573</v>
      </c>
      <c r="E210" s="53" t="s">
        <v>452</v>
      </c>
      <c r="F210" s="53" t="s">
        <v>457</v>
      </c>
      <c r="G210" s="53" t="s">
        <v>453</v>
      </c>
      <c r="H210" s="53" t="s">
        <v>454</v>
      </c>
      <c r="I210" s="53"/>
      <c r="J210" s="53" t="s">
        <v>562</v>
      </c>
      <c r="K210" s="994" t="s">
        <v>456</v>
      </c>
      <c r="L210" s="984">
        <v>432981.34</v>
      </c>
      <c r="M210" s="54">
        <v>429077.03</v>
      </c>
      <c r="N210" s="54">
        <v>0</v>
      </c>
      <c r="O210" s="244">
        <v>1</v>
      </c>
    </row>
    <row r="211" spans="1:15" s="658" customFormat="1" ht="26.1" customHeight="1" x14ac:dyDescent="0.25">
      <c r="A211" s="51" t="s">
        <v>431</v>
      </c>
      <c r="B211" s="52" t="s">
        <v>72</v>
      </c>
      <c r="C211" s="237" t="s">
        <v>733</v>
      </c>
      <c r="D211" s="993" t="s">
        <v>573</v>
      </c>
      <c r="E211" s="53" t="s">
        <v>452</v>
      </c>
      <c r="F211" s="53" t="s">
        <v>457</v>
      </c>
      <c r="G211" s="53" t="s">
        <v>453</v>
      </c>
      <c r="H211" s="53" t="s">
        <v>454</v>
      </c>
      <c r="I211" s="53"/>
      <c r="J211" s="53" t="s">
        <v>455</v>
      </c>
      <c r="K211" s="994" t="s">
        <v>456</v>
      </c>
      <c r="L211" s="984">
        <v>126964.61</v>
      </c>
      <c r="M211" s="54">
        <v>106153.46</v>
      </c>
      <c r="N211" s="54">
        <v>126964.61</v>
      </c>
      <c r="O211" s="244">
        <v>1</v>
      </c>
    </row>
    <row r="212" spans="1:15" s="658" customFormat="1" ht="26.1" customHeight="1" x14ac:dyDescent="0.25">
      <c r="A212" s="51" t="s">
        <v>430</v>
      </c>
      <c r="B212" s="52" t="s">
        <v>72</v>
      </c>
      <c r="C212" s="237" t="s">
        <v>733</v>
      </c>
      <c r="D212" s="993" t="s">
        <v>729</v>
      </c>
      <c r="E212" s="53" t="s">
        <v>452</v>
      </c>
      <c r="F212" s="53" t="s">
        <v>457</v>
      </c>
      <c r="G212" s="53" t="s">
        <v>453</v>
      </c>
      <c r="H212" s="53" t="s">
        <v>563</v>
      </c>
      <c r="I212" s="53"/>
      <c r="J212" s="53" t="s">
        <v>455</v>
      </c>
      <c r="K212" s="994" t="s">
        <v>456</v>
      </c>
      <c r="L212" s="984">
        <v>24458690.699999999</v>
      </c>
      <c r="M212" s="54">
        <v>24458690.699999999</v>
      </c>
      <c r="N212" s="54">
        <v>0</v>
      </c>
      <c r="O212" s="244">
        <v>1</v>
      </c>
    </row>
    <row r="213" spans="1:15" s="658" customFormat="1" ht="26.1" customHeight="1" x14ac:dyDescent="0.25">
      <c r="A213" s="51" t="s">
        <v>430</v>
      </c>
      <c r="B213" s="52" t="s">
        <v>72</v>
      </c>
      <c r="C213" s="237" t="s">
        <v>733</v>
      </c>
      <c r="D213" s="993" t="s">
        <v>570</v>
      </c>
      <c r="E213" s="53" t="s">
        <v>452</v>
      </c>
      <c r="F213" s="53" t="s">
        <v>457</v>
      </c>
      <c r="G213" s="53" t="s">
        <v>453</v>
      </c>
      <c r="H213" s="53" t="s">
        <v>563</v>
      </c>
      <c r="I213" s="53"/>
      <c r="J213" s="53" t="s">
        <v>579</v>
      </c>
      <c r="K213" s="994" t="s">
        <v>456</v>
      </c>
      <c r="L213" s="984">
        <v>570582.9</v>
      </c>
      <c r="M213" s="54">
        <v>570582.9</v>
      </c>
      <c r="N213" s="54">
        <v>0</v>
      </c>
      <c r="O213" s="244">
        <v>1</v>
      </c>
    </row>
    <row r="214" spans="1:15" s="658" customFormat="1" ht="26.1" customHeight="1" x14ac:dyDescent="0.25">
      <c r="A214" s="51" t="s">
        <v>430</v>
      </c>
      <c r="B214" s="52" t="s">
        <v>72</v>
      </c>
      <c r="C214" s="237" t="s">
        <v>733</v>
      </c>
      <c r="D214" s="993" t="s">
        <v>570</v>
      </c>
      <c r="E214" s="53" t="s">
        <v>452</v>
      </c>
      <c r="F214" s="53" t="s">
        <v>457</v>
      </c>
      <c r="G214" s="53" t="s">
        <v>453</v>
      </c>
      <c r="H214" s="53" t="s">
        <v>563</v>
      </c>
      <c r="I214" s="53"/>
      <c r="J214" s="53" t="s">
        <v>458</v>
      </c>
      <c r="K214" s="994" t="s">
        <v>456</v>
      </c>
      <c r="L214" s="984">
        <v>230826.46</v>
      </c>
      <c r="M214" s="54">
        <v>147340.22</v>
      </c>
      <c r="N214" s="54">
        <v>0</v>
      </c>
      <c r="O214" s="244">
        <v>1</v>
      </c>
    </row>
    <row r="215" spans="1:15" s="658" customFormat="1" ht="26.1" customHeight="1" x14ac:dyDescent="0.25">
      <c r="A215" s="51" t="s">
        <v>430</v>
      </c>
      <c r="B215" s="52" t="s">
        <v>72</v>
      </c>
      <c r="C215" s="237" t="s">
        <v>733</v>
      </c>
      <c r="D215" s="993" t="s">
        <v>570</v>
      </c>
      <c r="E215" s="53" t="s">
        <v>452</v>
      </c>
      <c r="F215" s="53" t="s">
        <v>459</v>
      </c>
      <c r="G215" s="53" t="s">
        <v>453</v>
      </c>
      <c r="H215" s="53" t="s">
        <v>563</v>
      </c>
      <c r="I215" s="53"/>
      <c r="J215" s="53" t="s">
        <v>458</v>
      </c>
      <c r="K215" s="994" t="s">
        <v>456</v>
      </c>
      <c r="L215" s="984">
        <v>2501995.25</v>
      </c>
      <c r="M215" s="54">
        <v>2501995.25</v>
      </c>
      <c r="N215" s="54">
        <v>2499521.64</v>
      </c>
      <c r="O215" s="244">
        <v>2</v>
      </c>
    </row>
    <row r="216" spans="1:15" s="658" customFormat="1" ht="26.1" customHeight="1" x14ac:dyDescent="0.25">
      <c r="A216" s="51" t="s">
        <v>429</v>
      </c>
      <c r="B216" s="52" t="s">
        <v>72</v>
      </c>
      <c r="C216" s="237" t="s">
        <v>733</v>
      </c>
      <c r="D216" s="993" t="s">
        <v>569</v>
      </c>
      <c r="E216" s="53" t="s">
        <v>452</v>
      </c>
      <c r="F216" s="53" t="s">
        <v>452</v>
      </c>
      <c r="G216" s="53" t="s">
        <v>452</v>
      </c>
      <c r="H216" s="53" t="s">
        <v>555</v>
      </c>
      <c r="I216" s="53"/>
      <c r="J216" s="53" t="s">
        <v>458</v>
      </c>
      <c r="K216" s="994" t="s">
        <v>456</v>
      </c>
      <c r="L216" s="984">
        <v>20880538.16</v>
      </c>
      <c r="M216" s="54">
        <v>20880538.16</v>
      </c>
      <c r="N216" s="54">
        <v>2402760.7999999998</v>
      </c>
      <c r="O216" s="244">
        <v>2</v>
      </c>
    </row>
    <row r="217" spans="1:15" s="658" customFormat="1" ht="26.1" customHeight="1" x14ac:dyDescent="0.25">
      <c r="A217" s="51" t="s">
        <v>429</v>
      </c>
      <c r="B217" s="52" t="s">
        <v>72</v>
      </c>
      <c r="C217" s="237" t="s">
        <v>733</v>
      </c>
      <c r="D217" s="993" t="s">
        <v>569</v>
      </c>
      <c r="E217" s="53" t="s">
        <v>452</v>
      </c>
      <c r="F217" s="53" t="s">
        <v>457</v>
      </c>
      <c r="G217" s="53" t="s">
        <v>453</v>
      </c>
      <c r="H217" s="53" t="s">
        <v>555</v>
      </c>
      <c r="I217" s="53"/>
      <c r="J217" s="53" t="s">
        <v>455</v>
      </c>
      <c r="K217" s="994" t="s">
        <v>456</v>
      </c>
      <c r="L217" s="984">
        <v>17364394.539999999</v>
      </c>
      <c r="M217" s="54">
        <v>17364394.539999999</v>
      </c>
      <c r="N217" s="54">
        <v>16599394.539999999</v>
      </c>
      <c r="O217" s="244">
        <v>2</v>
      </c>
    </row>
    <row r="218" spans="1:15" s="658" customFormat="1" ht="26.1" customHeight="1" x14ac:dyDescent="0.25">
      <c r="A218" s="51" t="s">
        <v>429</v>
      </c>
      <c r="B218" s="52" t="s">
        <v>72</v>
      </c>
      <c r="C218" s="237" t="s">
        <v>733</v>
      </c>
      <c r="D218" s="993" t="s">
        <v>569</v>
      </c>
      <c r="E218" s="53" t="s">
        <v>452</v>
      </c>
      <c r="F218" s="53" t="s">
        <v>457</v>
      </c>
      <c r="G218" s="53" t="s">
        <v>453</v>
      </c>
      <c r="H218" s="53" t="s">
        <v>555</v>
      </c>
      <c r="I218" s="53"/>
      <c r="J218" s="53" t="s">
        <v>458</v>
      </c>
      <c r="K218" s="994" t="s">
        <v>456</v>
      </c>
      <c r="L218" s="984">
        <v>548666.74</v>
      </c>
      <c r="M218" s="54">
        <v>548666.74</v>
      </c>
      <c r="N218" s="54">
        <v>0</v>
      </c>
      <c r="O218" s="244">
        <v>1</v>
      </c>
    </row>
    <row r="219" spans="1:15" s="658" customFormat="1" ht="26.1" customHeight="1" x14ac:dyDescent="0.25">
      <c r="A219" s="51" t="s">
        <v>429</v>
      </c>
      <c r="B219" s="52" t="s">
        <v>72</v>
      </c>
      <c r="C219" s="237" t="s">
        <v>733</v>
      </c>
      <c r="D219" s="993" t="s">
        <v>569</v>
      </c>
      <c r="E219" s="53" t="s">
        <v>452</v>
      </c>
      <c r="F219" s="53" t="s">
        <v>459</v>
      </c>
      <c r="G219" s="53" t="s">
        <v>452</v>
      </c>
      <c r="H219" s="53" t="s">
        <v>555</v>
      </c>
      <c r="I219" s="53"/>
      <c r="J219" s="53" t="s">
        <v>458</v>
      </c>
      <c r="K219" s="994" t="s">
        <v>456</v>
      </c>
      <c r="L219" s="984">
        <v>15162331.189999999</v>
      </c>
      <c r="M219" s="54">
        <v>15162331.189999999</v>
      </c>
      <c r="N219" s="54">
        <v>6907310.5499999998</v>
      </c>
      <c r="O219" s="244">
        <v>3</v>
      </c>
    </row>
    <row r="220" spans="1:15" s="658" customFormat="1" ht="26.1" customHeight="1" x14ac:dyDescent="0.25">
      <c r="A220" s="51" t="s">
        <v>431</v>
      </c>
      <c r="B220" s="52" t="s">
        <v>72</v>
      </c>
      <c r="C220" s="237" t="s">
        <v>733</v>
      </c>
      <c r="D220" s="993" t="s">
        <v>574</v>
      </c>
      <c r="E220" s="53" t="s">
        <v>452</v>
      </c>
      <c r="F220" s="53" t="s">
        <v>452</v>
      </c>
      <c r="G220" s="53" t="s">
        <v>452</v>
      </c>
      <c r="H220" s="53" t="s">
        <v>454</v>
      </c>
      <c r="I220" s="53"/>
      <c r="J220" s="53" t="s">
        <v>458</v>
      </c>
      <c r="K220" s="994" t="s">
        <v>456</v>
      </c>
      <c r="L220" s="984">
        <v>1578333.57</v>
      </c>
      <c r="M220" s="54">
        <v>1422169.42</v>
      </c>
      <c r="N220" s="54">
        <v>1578109.6</v>
      </c>
      <c r="O220" s="244">
        <v>2</v>
      </c>
    </row>
    <row r="221" spans="1:15" s="658" customFormat="1" ht="21" customHeight="1" x14ac:dyDescent="0.25">
      <c r="A221" s="51" t="s">
        <v>431</v>
      </c>
      <c r="B221" s="52" t="s">
        <v>72</v>
      </c>
      <c r="C221" s="237" t="s">
        <v>733</v>
      </c>
      <c r="D221" s="993" t="s">
        <v>574</v>
      </c>
      <c r="E221" s="53" t="s">
        <v>452</v>
      </c>
      <c r="F221" s="53" t="s">
        <v>452</v>
      </c>
      <c r="G221" s="53" t="s">
        <v>453</v>
      </c>
      <c r="H221" s="53" t="s">
        <v>454</v>
      </c>
      <c r="I221" s="53"/>
      <c r="J221" s="53" t="s">
        <v>461</v>
      </c>
      <c r="K221" s="994" t="s">
        <v>456</v>
      </c>
      <c r="L221" s="984">
        <v>1945506.79</v>
      </c>
      <c r="M221" s="54">
        <v>1945506.79</v>
      </c>
      <c r="N221" s="54">
        <v>1945384.19</v>
      </c>
      <c r="O221" s="244">
        <v>1</v>
      </c>
    </row>
    <row r="222" spans="1:15" s="658" customFormat="1" ht="23.25" customHeight="1" x14ac:dyDescent="0.25">
      <c r="A222" s="51" t="s">
        <v>431</v>
      </c>
      <c r="B222" s="52" t="s">
        <v>72</v>
      </c>
      <c r="C222" s="237" t="s">
        <v>733</v>
      </c>
      <c r="D222" s="993" t="s">
        <v>574</v>
      </c>
      <c r="E222" s="53" t="s">
        <v>452</v>
      </c>
      <c r="F222" s="53" t="s">
        <v>452</v>
      </c>
      <c r="G222" s="53" t="s">
        <v>453</v>
      </c>
      <c r="H222" s="53" t="s">
        <v>454</v>
      </c>
      <c r="I222" s="53"/>
      <c r="J222" s="53" t="s">
        <v>575</v>
      </c>
      <c r="K222" s="994" t="s">
        <v>456</v>
      </c>
      <c r="L222" s="984">
        <v>773496.58</v>
      </c>
      <c r="M222" s="54">
        <v>773496.58</v>
      </c>
      <c r="N222" s="54">
        <v>772753.62</v>
      </c>
      <c r="O222" s="244">
        <v>1</v>
      </c>
    </row>
    <row r="223" spans="1:15" s="658" customFormat="1" ht="26.1" customHeight="1" x14ac:dyDescent="0.25">
      <c r="A223" s="51" t="s">
        <v>431</v>
      </c>
      <c r="B223" s="52" t="s">
        <v>72</v>
      </c>
      <c r="C223" s="237" t="s">
        <v>733</v>
      </c>
      <c r="D223" s="993" t="s">
        <v>574</v>
      </c>
      <c r="E223" s="53" t="s">
        <v>452</v>
      </c>
      <c r="F223" s="53" t="s">
        <v>452</v>
      </c>
      <c r="G223" s="53" t="s">
        <v>453</v>
      </c>
      <c r="H223" s="53" t="s">
        <v>454</v>
      </c>
      <c r="I223" s="53"/>
      <c r="J223" s="53" t="s">
        <v>458</v>
      </c>
      <c r="K223" s="994" t="s">
        <v>456</v>
      </c>
      <c r="L223" s="984">
        <v>4344410.0199999996</v>
      </c>
      <c r="M223" s="54">
        <v>3935541.23</v>
      </c>
      <c r="N223" s="54">
        <v>2680219.87</v>
      </c>
      <c r="O223" s="244">
        <v>6</v>
      </c>
    </row>
    <row r="224" spans="1:15" s="658" customFormat="1" ht="23.25" customHeight="1" x14ac:dyDescent="0.25">
      <c r="A224" s="51" t="s">
        <v>431</v>
      </c>
      <c r="B224" s="52" t="s">
        <v>72</v>
      </c>
      <c r="C224" s="237" t="s">
        <v>733</v>
      </c>
      <c r="D224" s="993" t="s">
        <v>574</v>
      </c>
      <c r="E224" s="53" t="s">
        <v>452</v>
      </c>
      <c r="F224" s="53" t="s">
        <v>457</v>
      </c>
      <c r="G224" s="53" t="s">
        <v>452</v>
      </c>
      <c r="H224" s="53" t="s">
        <v>454</v>
      </c>
      <c r="I224" s="53"/>
      <c r="J224" s="53" t="s">
        <v>458</v>
      </c>
      <c r="K224" s="994" t="s">
        <v>456</v>
      </c>
      <c r="L224" s="984">
        <v>1242574.3500000001</v>
      </c>
      <c r="M224" s="54">
        <v>1186304.78</v>
      </c>
      <c r="N224" s="54">
        <v>1097266.6599999999</v>
      </c>
      <c r="O224" s="244">
        <v>3</v>
      </c>
    </row>
    <row r="225" spans="1:15" s="658" customFormat="1" ht="22.5" customHeight="1" x14ac:dyDescent="0.25">
      <c r="A225" s="51" t="s">
        <v>431</v>
      </c>
      <c r="B225" s="52" t="s">
        <v>72</v>
      </c>
      <c r="C225" s="237" t="s">
        <v>733</v>
      </c>
      <c r="D225" s="993" t="s">
        <v>574</v>
      </c>
      <c r="E225" s="53" t="s">
        <v>452</v>
      </c>
      <c r="F225" s="53" t="s">
        <v>457</v>
      </c>
      <c r="G225" s="53" t="s">
        <v>453</v>
      </c>
      <c r="H225" s="53" t="s">
        <v>454</v>
      </c>
      <c r="I225" s="53"/>
      <c r="J225" s="53" t="s">
        <v>575</v>
      </c>
      <c r="K225" s="994" t="s">
        <v>456</v>
      </c>
      <c r="L225" s="984">
        <v>2703936.64</v>
      </c>
      <c r="M225" s="54">
        <v>2492315.25</v>
      </c>
      <c r="N225" s="54">
        <v>2060067.52</v>
      </c>
      <c r="O225" s="244">
        <v>5</v>
      </c>
    </row>
    <row r="226" spans="1:15" s="658" customFormat="1" ht="26.1" customHeight="1" x14ac:dyDescent="0.25">
      <c r="A226" s="51" t="s">
        <v>431</v>
      </c>
      <c r="B226" s="52" t="s">
        <v>72</v>
      </c>
      <c r="C226" s="237" t="s">
        <v>733</v>
      </c>
      <c r="D226" s="993" t="s">
        <v>574</v>
      </c>
      <c r="E226" s="53" t="s">
        <v>452</v>
      </c>
      <c r="F226" s="53" t="s">
        <v>457</v>
      </c>
      <c r="G226" s="53" t="s">
        <v>453</v>
      </c>
      <c r="H226" s="53" t="s">
        <v>454</v>
      </c>
      <c r="I226" s="53"/>
      <c r="J226" s="53" t="s">
        <v>458</v>
      </c>
      <c r="K226" s="994" t="s">
        <v>456</v>
      </c>
      <c r="L226" s="984">
        <v>8615137.25</v>
      </c>
      <c r="M226" s="54">
        <v>8448300.5999999996</v>
      </c>
      <c r="N226" s="54">
        <v>6868829.7800000003</v>
      </c>
      <c r="O226" s="244">
        <v>10</v>
      </c>
    </row>
    <row r="227" spans="1:15" s="658" customFormat="1" ht="26.1" customHeight="1" x14ac:dyDescent="0.25">
      <c r="A227" s="51" t="s">
        <v>431</v>
      </c>
      <c r="B227" s="52" t="s">
        <v>72</v>
      </c>
      <c r="C227" s="237" t="s">
        <v>733</v>
      </c>
      <c r="D227" s="993" t="s">
        <v>574</v>
      </c>
      <c r="E227" s="53" t="s">
        <v>452</v>
      </c>
      <c r="F227" s="53" t="s">
        <v>459</v>
      </c>
      <c r="G227" s="53" t="s">
        <v>452</v>
      </c>
      <c r="H227" s="53" t="s">
        <v>454</v>
      </c>
      <c r="I227" s="53"/>
      <c r="J227" s="53" t="s">
        <v>458</v>
      </c>
      <c r="K227" s="994" t="s">
        <v>456</v>
      </c>
      <c r="L227" s="984">
        <v>251410.1</v>
      </c>
      <c r="M227" s="54">
        <v>251410.1</v>
      </c>
      <c r="N227" s="54">
        <v>251398.77</v>
      </c>
      <c r="O227" s="244">
        <v>1</v>
      </c>
    </row>
    <row r="228" spans="1:15" s="658" customFormat="1" ht="26.1" customHeight="1" x14ac:dyDescent="0.25">
      <c r="A228" s="51" t="s">
        <v>431</v>
      </c>
      <c r="B228" s="52" t="s">
        <v>72</v>
      </c>
      <c r="C228" s="237" t="s">
        <v>733</v>
      </c>
      <c r="D228" s="993" t="s">
        <v>574</v>
      </c>
      <c r="E228" s="53" t="s">
        <v>452</v>
      </c>
      <c r="F228" s="53" t="s">
        <v>459</v>
      </c>
      <c r="G228" s="53" t="s">
        <v>453</v>
      </c>
      <c r="H228" s="53" t="s">
        <v>454</v>
      </c>
      <c r="I228" s="53"/>
      <c r="J228" s="53" t="s">
        <v>562</v>
      </c>
      <c r="K228" s="994" t="s">
        <v>456</v>
      </c>
      <c r="L228" s="984">
        <v>313089.52</v>
      </c>
      <c r="M228" s="54">
        <v>266126.09000000003</v>
      </c>
      <c r="N228" s="54">
        <v>0</v>
      </c>
      <c r="O228" s="244">
        <v>1</v>
      </c>
    </row>
    <row r="229" spans="1:15" s="658" customFormat="1" ht="26.1" customHeight="1" x14ac:dyDescent="0.25">
      <c r="A229" s="51" t="s">
        <v>431</v>
      </c>
      <c r="B229" s="52" t="s">
        <v>72</v>
      </c>
      <c r="C229" s="237" t="s">
        <v>733</v>
      </c>
      <c r="D229" s="993" t="s">
        <v>574</v>
      </c>
      <c r="E229" s="53" t="s">
        <v>452</v>
      </c>
      <c r="F229" s="53" t="s">
        <v>459</v>
      </c>
      <c r="G229" s="53" t="s">
        <v>453</v>
      </c>
      <c r="H229" s="53" t="s">
        <v>454</v>
      </c>
      <c r="I229" s="53"/>
      <c r="J229" s="53" t="s">
        <v>575</v>
      </c>
      <c r="K229" s="994" t="s">
        <v>456</v>
      </c>
      <c r="L229" s="984">
        <v>82209.919999999998</v>
      </c>
      <c r="M229" s="54">
        <v>66001.78</v>
      </c>
      <c r="N229" s="54">
        <v>0</v>
      </c>
      <c r="O229" s="244">
        <v>1</v>
      </c>
    </row>
    <row r="230" spans="1:15" s="658" customFormat="1" ht="26.1" customHeight="1" x14ac:dyDescent="0.25">
      <c r="A230" s="51" t="s">
        <v>431</v>
      </c>
      <c r="B230" s="52" t="s">
        <v>72</v>
      </c>
      <c r="C230" s="237" t="s">
        <v>733</v>
      </c>
      <c r="D230" s="993" t="s">
        <v>574</v>
      </c>
      <c r="E230" s="53" t="s">
        <v>452</v>
      </c>
      <c r="F230" s="53" t="s">
        <v>459</v>
      </c>
      <c r="G230" s="53" t="s">
        <v>453</v>
      </c>
      <c r="H230" s="53" t="s">
        <v>454</v>
      </c>
      <c r="I230" s="53"/>
      <c r="J230" s="53" t="s">
        <v>458</v>
      </c>
      <c r="K230" s="994" t="s">
        <v>456</v>
      </c>
      <c r="L230" s="984">
        <v>4417413.25</v>
      </c>
      <c r="M230" s="54">
        <v>4137654.69</v>
      </c>
      <c r="N230" s="54">
        <v>3505759.34</v>
      </c>
      <c r="O230" s="244">
        <v>6</v>
      </c>
    </row>
    <row r="231" spans="1:15" s="658" customFormat="1" ht="26.1" customHeight="1" x14ac:dyDescent="0.25">
      <c r="A231" s="51" t="s">
        <v>431</v>
      </c>
      <c r="B231" s="52" t="s">
        <v>72</v>
      </c>
      <c r="C231" s="237" t="s">
        <v>733</v>
      </c>
      <c r="D231" s="993" t="s">
        <v>731</v>
      </c>
      <c r="E231" s="53" t="s">
        <v>452</v>
      </c>
      <c r="F231" s="53" t="s">
        <v>452</v>
      </c>
      <c r="G231" s="53" t="s">
        <v>452</v>
      </c>
      <c r="H231" s="53" t="s">
        <v>454</v>
      </c>
      <c r="I231" s="53"/>
      <c r="J231" s="53" t="s">
        <v>458</v>
      </c>
      <c r="K231" s="994" t="s">
        <v>456</v>
      </c>
      <c r="L231" s="984">
        <v>156428.09</v>
      </c>
      <c r="M231" s="54">
        <v>156428.09</v>
      </c>
      <c r="N231" s="54">
        <v>156428.09</v>
      </c>
      <c r="O231" s="244">
        <v>1</v>
      </c>
    </row>
    <row r="232" spans="1:15" s="658" customFormat="1" ht="26.1" customHeight="1" x14ac:dyDescent="0.25">
      <c r="A232" s="51" t="s">
        <v>431</v>
      </c>
      <c r="B232" s="52" t="s">
        <v>72</v>
      </c>
      <c r="C232" s="237" t="s">
        <v>733</v>
      </c>
      <c r="D232" s="993" t="s">
        <v>731</v>
      </c>
      <c r="E232" s="53" t="s">
        <v>452</v>
      </c>
      <c r="F232" s="53" t="s">
        <v>457</v>
      </c>
      <c r="G232" s="53" t="s">
        <v>453</v>
      </c>
      <c r="H232" s="53" t="s">
        <v>454</v>
      </c>
      <c r="I232" s="53"/>
      <c r="J232" s="53" t="s">
        <v>575</v>
      </c>
      <c r="K232" s="994" t="s">
        <v>456</v>
      </c>
      <c r="L232" s="984">
        <v>0</v>
      </c>
      <c r="M232" s="54">
        <v>0</v>
      </c>
      <c r="N232" s="54">
        <v>4049.16</v>
      </c>
      <c r="O232" s="244">
        <v>0</v>
      </c>
    </row>
    <row r="233" spans="1:15" s="658" customFormat="1" ht="26.1" customHeight="1" x14ac:dyDescent="0.25">
      <c r="A233" s="51" t="s">
        <v>433</v>
      </c>
      <c r="B233" s="52" t="s">
        <v>201</v>
      </c>
      <c r="C233" s="237" t="s">
        <v>733</v>
      </c>
      <c r="D233" s="993" t="s">
        <v>464</v>
      </c>
      <c r="E233" s="53" t="s">
        <v>452</v>
      </c>
      <c r="F233" s="53" t="s">
        <v>452</v>
      </c>
      <c r="G233" s="53" t="s">
        <v>453</v>
      </c>
      <c r="H233" s="53" t="s">
        <v>465</v>
      </c>
      <c r="I233" s="53" t="s">
        <v>459</v>
      </c>
      <c r="J233" s="53" t="s">
        <v>463</v>
      </c>
      <c r="K233" s="994" t="s">
        <v>456</v>
      </c>
      <c r="L233" s="984">
        <v>226482.83</v>
      </c>
      <c r="M233" s="54">
        <v>215158.69</v>
      </c>
      <c r="N233" s="54">
        <v>140454.96</v>
      </c>
      <c r="O233" s="244">
        <v>1</v>
      </c>
    </row>
    <row r="234" spans="1:15" s="658" customFormat="1" ht="26.1" customHeight="1" x14ac:dyDescent="0.25">
      <c r="A234" s="51" t="s">
        <v>433</v>
      </c>
      <c r="B234" s="52" t="s">
        <v>201</v>
      </c>
      <c r="C234" s="237" t="s">
        <v>733</v>
      </c>
      <c r="D234" s="993" t="s">
        <v>464</v>
      </c>
      <c r="E234" s="53" t="s">
        <v>452</v>
      </c>
      <c r="F234" s="53" t="s">
        <v>452</v>
      </c>
      <c r="G234" s="53" t="s">
        <v>453</v>
      </c>
      <c r="H234" s="53" t="s">
        <v>465</v>
      </c>
      <c r="I234" s="53" t="s">
        <v>459</v>
      </c>
      <c r="J234" s="53" t="s">
        <v>562</v>
      </c>
      <c r="K234" s="994" t="s">
        <v>456</v>
      </c>
      <c r="L234" s="984">
        <v>432001.77</v>
      </c>
      <c r="M234" s="54">
        <v>410401.68</v>
      </c>
      <c r="N234" s="54">
        <v>98876.36</v>
      </c>
      <c r="O234" s="244">
        <v>1</v>
      </c>
    </row>
    <row r="235" spans="1:15" s="658" customFormat="1" ht="26.1" customHeight="1" x14ac:dyDescent="0.25">
      <c r="A235" s="51" t="s">
        <v>433</v>
      </c>
      <c r="B235" s="52" t="s">
        <v>201</v>
      </c>
      <c r="C235" s="237" t="s">
        <v>733</v>
      </c>
      <c r="D235" s="993" t="s">
        <v>464</v>
      </c>
      <c r="E235" s="53" t="s">
        <v>452</v>
      </c>
      <c r="F235" s="53" t="s">
        <v>452</v>
      </c>
      <c r="G235" s="53" t="s">
        <v>453</v>
      </c>
      <c r="H235" s="53" t="s">
        <v>465</v>
      </c>
      <c r="I235" s="53" t="s">
        <v>465</v>
      </c>
      <c r="J235" s="53" t="s">
        <v>461</v>
      </c>
      <c r="K235" s="994" t="s">
        <v>456</v>
      </c>
      <c r="L235" s="984">
        <v>9729468.8900000006</v>
      </c>
      <c r="M235" s="54">
        <v>9729468.8900000006</v>
      </c>
      <c r="N235" s="54">
        <v>4667583.95</v>
      </c>
      <c r="O235" s="244">
        <v>3</v>
      </c>
    </row>
    <row r="236" spans="1:15" s="658" customFormat="1" ht="26.1" customHeight="1" x14ac:dyDescent="0.25">
      <c r="A236" s="51" t="s">
        <v>433</v>
      </c>
      <c r="B236" s="52" t="s">
        <v>201</v>
      </c>
      <c r="C236" s="237" t="s">
        <v>733</v>
      </c>
      <c r="D236" s="993" t="s">
        <v>464</v>
      </c>
      <c r="E236" s="53" t="s">
        <v>452</v>
      </c>
      <c r="F236" s="53" t="s">
        <v>452</v>
      </c>
      <c r="G236" s="53" t="s">
        <v>453</v>
      </c>
      <c r="H236" s="53" t="s">
        <v>465</v>
      </c>
      <c r="I236" s="53" t="s">
        <v>465</v>
      </c>
      <c r="J236" s="53" t="s">
        <v>579</v>
      </c>
      <c r="K236" s="994" t="s">
        <v>456</v>
      </c>
      <c r="L236" s="984">
        <v>210209.82</v>
      </c>
      <c r="M236" s="54">
        <v>199699.33</v>
      </c>
      <c r="N236" s="54">
        <v>36987.120000000003</v>
      </c>
      <c r="O236" s="244">
        <v>1</v>
      </c>
    </row>
    <row r="237" spans="1:15" s="658" customFormat="1" ht="26.1" customHeight="1" x14ac:dyDescent="0.25">
      <c r="A237" s="51" t="s">
        <v>433</v>
      </c>
      <c r="B237" s="52" t="s">
        <v>201</v>
      </c>
      <c r="C237" s="237" t="s">
        <v>733</v>
      </c>
      <c r="D237" s="993" t="s">
        <v>464</v>
      </c>
      <c r="E237" s="53" t="s">
        <v>452</v>
      </c>
      <c r="F237" s="53" t="s">
        <v>457</v>
      </c>
      <c r="G237" s="53" t="s">
        <v>453</v>
      </c>
      <c r="H237" s="53" t="s">
        <v>465</v>
      </c>
      <c r="I237" s="53" t="s">
        <v>459</v>
      </c>
      <c r="J237" s="53" t="s">
        <v>562</v>
      </c>
      <c r="K237" s="994" t="s">
        <v>456</v>
      </c>
      <c r="L237" s="984">
        <v>438444.95</v>
      </c>
      <c r="M237" s="54">
        <v>416127.38</v>
      </c>
      <c r="N237" s="54">
        <v>122751.49</v>
      </c>
      <c r="O237" s="244">
        <v>1</v>
      </c>
    </row>
    <row r="238" spans="1:15" s="658" customFormat="1" ht="26.1" customHeight="1" x14ac:dyDescent="0.25">
      <c r="A238" s="51" t="s">
        <v>433</v>
      </c>
      <c r="B238" s="52" t="s">
        <v>201</v>
      </c>
      <c r="C238" s="237" t="s">
        <v>733</v>
      </c>
      <c r="D238" s="993" t="s">
        <v>464</v>
      </c>
      <c r="E238" s="53" t="s">
        <v>452</v>
      </c>
      <c r="F238" s="53" t="s">
        <v>457</v>
      </c>
      <c r="G238" s="53" t="s">
        <v>453</v>
      </c>
      <c r="H238" s="53" t="s">
        <v>465</v>
      </c>
      <c r="I238" s="53" t="s">
        <v>453</v>
      </c>
      <c r="J238" s="53" t="s">
        <v>562</v>
      </c>
      <c r="K238" s="994" t="s">
        <v>456</v>
      </c>
      <c r="L238" s="984">
        <v>592888.37</v>
      </c>
      <c r="M238" s="54">
        <v>562919.06999999995</v>
      </c>
      <c r="N238" s="54">
        <v>248184.63</v>
      </c>
      <c r="O238" s="244">
        <v>3</v>
      </c>
    </row>
    <row r="239" spans="1:15" s="658" customFormat="1" ht="22.5" customHeight="1" x14ac:dyDescent="0.25">
      <c r="A239" s="51" t="s">
        <v>433</v>
      </c>
      <c r="B239" s="52" t="s">
        <v>201</v>
      </c>
      <c r="C239" s="237" t="s">
        <v>733</v>
      </c>
      <c r="D239" s="993" t="s">
        <v>464</v>
      </c>
      <c r="E239" s="53" t="s">
        <v>452</v>
      </c>
      <c r="F239" s="53" t="s">
        <v>457</v>
      </c>
      <c r="G239" s="53" t="s">
        <v>453</v>
      </c>
      <c r="H239" s="53" t="s">
        <v>465</v>
      </c>
      <c r="I239" s="53" t="s">
        <v>453</v>
      </c>
      <c r="J239" s="53" t="s">
        <v>458</v>
      </c>
      <c r="K239" s="994" t="s">
        <v>456</v>
      </c>
      <c r="L239" s="984">
        <v>219396.32</v>
      </c>
      <c r="M239" s="54">
        <v>208426.51</v>
      </c>
      <c r="N239" s="54">
        <v>143572.96</v>
      </c>
      <c r="O239" s="244">
        <v>1</v>
      </c>
    </row>
    <row r="240" spans="1:15" s="658" customFormat="1" ht="26.1" customHeight="1" x14ac:dyDescent="0.25">
      <c r="A240" s="51" t="s">
        <v>433</v>
      </c>
      <c r="B240" s="52" t="s">
        <v>201</v>
      </c>
      <c r="C240" s="237" t="s">
        <v>733</v>
      </c>
      <c r="D240" s="993" t="s">
        <v>464</v>
      </c>
      <c r="E240" s="53" t="s">
        <v>452</v>
      </c>
      <c r="F240" s="53" t="s">
        <v>457</v>
      </c>
      <c r="G240" s="53" t="s">
        <v>453</v>
      </c>
      <c r="H240" s="53" t="s">
        <v>465</v>
      </c>
      <c r="I240" s="53" t="s">
        <v>465</v>
      </c>
      <c r="J240" s="53" t="s">
        <v>461</v>
      </c>
      <c r="K240" s="994" t="s">
        <v>456</v>
      </c>
      <c r="L240" s="984">
        <v>1251768.51</v>
      </c>
      <c r="M240" s="54">
        <v>1251768.51</v>
      </c>
      <c r="N240" s="54">
        <v>1192931.28</v>
      </c>
      <c r="O240" s="244">
        <v>4</v>
      </c>
    </row>
    <row r="241" spans="1:15" s="658" customFormat="1" ht="24" customHeight="1" x14ac:dyDescent="0.25">
      <c r="A241" s="51" t="s">
        <v>433</v>
      </c>
      <c r="B241" s="52" t="s">
        <v>201</v>
      </c>
      <c r="C241" s="237" t="s">
        <v>733</v>
      </c>
      <c r="D241" s="993" t="s">
        <v>464</v>
      </c>
      <c r="E241" s="53" t="s">
        <v>452</v>
      </c>
      <c r="F241" s="53" t="s">
        <v>457</v>
      </c>
      <c r="G241" s="53" t="s">
        <v>453</v>
      </c>
      <c r="H241" s="53" t="s">
        <v>465</v>
      </c>
      <c r="I241" s="53" t="s">
        <v>465</v>
      </c>
      <c r="J241" s="53" t="s">
        <v>562</v>
      </c>
      <c r="K241" s="994" t="s">
        <v>456</v>
      </c>
      <c r="L241" s="984">
        <v>562145.93000000005</v>
      </c>
      <c r="M241" s="54">
        <v>533996.38</v>
      </c>
      <c r="N241" s="54">
        <v>184004.09</v>
      </c>
      <c r="O241" s="244">
        <v>3</v>
      </c>
    </row>
    <row r="242" spans="1:15" s="658" customFormat="1" ht="26.1" customHeight="1" x14ac:dyDescent="0.25">
      <c r="A242" s="51" t="s">
        <v>433</v>
      </c>
      <c r="B242" s="52" t="s">
        <v>201</v>
      </c>
      <c r="C242" s="237" t="s">
        <v>733</v>
      </c>
      <c r="D242" s="993" t="s">
        <v>464</v>
      </c>
      <c r="E242" s="53" t="s">
        <v>452</v>
      </c>
      <c r="F242" s="53" t="s">
        <v>459</v>
      </c>
      <c r="G242" s="53" t="s">
        <v>453</v>
      </c>
      <c r="H242" s="53" t="s">
        <v>465</v>
      </c>
      <c r="I242" s="53" t="s">
        <v>454</v>
      </c>
      <c r="J242" s="53" t="s">
        <v>562</v>
      </c>
      <c r="K242" s="994" t="s">
        <v>456</v>
      </c>
      <c r="L242" s="984">
        <v>527156.24</v>
      </c>
      <c r="M242" s="54">
        <v>500798.42</v>
      </c>
      <c r="N242" s="54">
        <v>249085.2</v>
      </c>
      <c r="O242" s="244">
        <v>2</v>
      </c>
    </row>
    <row r="243" spans="1:15" s="658" customFormat="1" ht="26.1" customHeight="1" x14ac:dyDescent="0.25">
      <c r="A243" s="51" t="s">
        <v>433</v>
      </c>
      <c r="B243" s="52" t="s">
        <v>201</v>
      </c>
      <c r="C243" s="237" t="s">
        <v>733</v>
      </c>
      <c r="D243" s="993" t="s">
        <v>464</v>
      </c>
      <c r="E243" s="53" t="s">
        <v>452</v>
      </c>
      <c r="F243" s="53" t="s">
        <v>459</v>
      </c>
      <c r="G243" s="53" t="s">
        <v>453</v>
      </c>
      <c r="H243" s="53" t="s">
        <v>465</v>
      </c>
      <c r="I243" s="53" t="s">
        <v>454</v>
      </c>
      <c r="J243" s="53" t="s">
        <v>579</v>
      </c>
      <c r="K243" s="994" t="s">
        <v>456</v>
      </c>
      <c r="L243" s="984">
        <v>410036.93</v>
      </c>
      <c r="M243" s="54">
        <v>389535.08</v>
      </c>
      <c r="N243" s="54">
        <v>79989.27</v>
      </c>
      <c r="O243" s="244">
        <v>1</v>
      </c>
    </row>
    <row r="244" spans="1:15" s="658" customFormat="1" ht="26.1" customHeight="1" x14ac:dyDescent="0.25">
      <c r="A244" s="51" t="s">
        <v>433</v>
      </c>
      <c r="B244" s="52" t="s">
        <v>201</v>
      </c>
      <c r="C244" s="237" t="s">
        <v>733</v>
      </c>
      <c r="D244" s="993" t="s">
        <v>464</v>
      </c>
      <c r="E244" s="53" t="s">
        <v>452</v>
      </c>
      <c r="F244" s="53" t="s">
        <v>459</v>
      </c>
      <c r="G244" s="53" t="s">
        <v>453</v>
      </c>
      <c r="H244" s="53" t="s">
        <v>465</v>
      </c>
      <c r="I244" s="53" t="s">
        <v>454</v>
      </c>
      <c r="J244" s="53" t="s">
        <v>458</v>
      </c>
      <c r="K244" s="994" t="s">
        <v>456</v>
      </c>
      <c r="L244" s="984">
        <v>99122.13</v>
      </c>
      <c r="M244" s="54">
        <v>94166.03</v>
      </c>
      <c r="N244" s="54">
        <v>99122.13</v>
      </c>
      <c r="O244" s="244">
        <v>1</v>
      </c>
    </row>
    <row r="245" spans="1:15" s="658" customFormat="1" ht="26.1" customHeight="1" x14ac:dyDescent="0.25">
      <c r="A245" s="51" t="s">
        <v>433</v>
      </c>
      <c r="B245" s="52" t="s">
        <v>201</v>
      </c>
      <c r="C245" s="237" t="s">
        <v>733</v>
      </c>
      <c r="D245" s="993" t="s">
        <v>464</v>
      </c>
      <c r="E245" s="53" t="s">
        <v>452</v>
      </c>
      <c r="F245" s="53" t="s">
        <v>459</v>
      </c>
      <c r="G245" s="53" t="s">
        <v>453</v>
      </c>
      <c r="H245" s="53" t="s">
        <v>465</v>
      </c>
      <c r="I245" s="53" t="s">
        <v>453</v>
      </c>
      <c r="J245" s="53" t="s">
        <v>562</v>
      </c>
      <c r="K245" s="994" t="s">
        <v>456</v>
      </c>
      <c r="L245" s="984">
        <v>1054120.95</v>
      </c>
      <c r="M245" s="54">
        <v>1001414.71</v>
      </c>
      <c r="N245" s="54">
        <v>339779.66</v>
      </c>
      <c r="O245" s="244">
        <v>4</v>
      </c>
    </row>
    <row r="246" spans="1:15" s="658" customFormat="1" ht="26.1" customHeight="1" x14ac:dyDescent="0.25">
      <c r="A246" s="51" t="s">
        <v>433</v>
      </c>
      <c r="B246" s="52" t="s">
        <v>201</v>
      </c>
      <c r="C246" s="237" t="s">
        <v>733</v>
      </c>
      <c r="D246" s="993" t="s">
        <v>464</v>
      </c>
      <c r="E246" s="53" t="s">
        <v>452</v>
      </c>
      <c r="F246" s="53" t="s">
        <v>459</v>
      </c>
      <c r="G246" s="53" t="s">
        <v>453</v>
      </c>
      <c r="H246" s="53" t="s">
        <v>465</v>
      </c>
      <c r="I246" s="53" t="s">
        <v>465</v>
      </c>
      <c r="J246" s="53" t="s">
        <v>461</v>
      </c>
      <c r="K246" s="994" t="s">
        <v>456</v>
      </c>
      <c r="L246" s="984">
        <v>40953395.630000003</v>
      </c>
      <c r="M246" s="54">
        <v>40953395.630000003</v>
      </c>
      <c r="N246" s="54">
        <v>30818979.940000001</v>
      </c>
      <c r="O246" s="244">
        <v>59</v>
      </c>
    </row>
    <row r="247" spans="1:15" s="658" customFormat="1" ht="26.1" customHeight="1" x14ac:dyDescent="0.25">
      <c r="A247" s="51" t="s">
        <v>433</v>
      </c>
      <c r="B247" s="52" t="s">
        <v>201</v>
      </c>
      <c r="C247" s="237" t="s">
        <v>733</v>
      </c>
      <c r="D247" s="993" t="s">
        <v>464</v>
      </c>
      <c r="E247" s="53" t="s">
        <v>452</v>
      </c>
      <c r="F247" s="53" t="s">
        <v>459</v>
      </c>
      <c r="G247" s="53" t="s">
        <v>453</v>
      </c>
      <c r="H247" s="53" t="s">
        <v>465</v>
      </c>
      <c r="I247" s="53" t="s">
        <v>465</v>
      </c>
      <c r="J247" s="53" t="s">
        <v>562</v>
      </c>
      <c r="K247" s="994" t="s">
        <v>456</v>
      </c>
      <c r="L247" s="984">
        <v>1258135.56</v>
      </c>
      <c r="M247" s="54">
        <v>1194949</v>
      </c>
      <c r="N247" s="54">
        <v>374208.08</v>
      </c>
      <c r="O247" s="244">
        <v>5</v>
      </c>
    </row>
    <row r="248" spans="1:15" s="658" customFormat="1" ht="24" customHeight="1" x14ac:dyDescent="0.25">
      <c r="A248" s="51" t="s">
        <v>433</v>
      </c>
      <c r="B248" s="52" t="s">
        <v>201</v>
      </c>
      <c r="C248" s="237" t="s">
        <v>733</v>
      </c>
      <c r="D248" s="993" t="s">
        <v>464</v>
      </c>
      <c r="E248" s="53" t="s">
        <v>452</v>
      </c>
      <c r="F248" s="53" t="s">
        <v>459</v>
      </c>
      <c r="G248" s="53" t="s">
        <v>453</v>
      </c>
      <c r="H248" s="53" t="s">
        <v>465</v>
      </c>
      <c r="I248" s="53" t="s">
        <v>465</v>
      </c>
      <c r="J248" s="53" t="s">
        <v>458</v>
      </c>
      <c r="K248" s="994" t="s">
        <v>456</v>
      </c>
      <c r="L248" s="984">
        <v>189114.49</v>
      </c>
      <c r="M248" s="54">
        <v>179658.76</v>
      </c>
      <c r="N248" s="54">
        <v>184737.16</v>
      </c>
      <c r="O248" s="244">
        <v>1</v>
      </c>
    </row>
    <row r="249" spans="1:15" s="658" customFormat="1" ht="26.1" customHeight="1" x14ac:dyDescent="0.25">
      <c r="A249" s="51" t="s">
        <v>433</v>
      </c>
      <c r="B249" s="52" t="s">
        <v>201</v>
      </c>
      <c r="C249" s="237" t="s">
        <v>733</v>
      </c>
      <c r="D249" s="993" t="s">
        <v>577</v>
      </c>
      <c r="E249" s="53" t="s">
        <v>452</v>
      </c>
      <c r="F249" s="53" t="s">
        <v>452</v>
      </c>
      <c r="G249" s="53" t="s">
        <v>453</v>
      </c>
      <c r="H249" s="53" t="s">
        <v>465</v>
      </c>
      <c r="I249" s="53" t="s">
        <v>453</v>
      </c>
      <c r="J249" s="53" t="s">
        <v>458</v>
      </c>
      <c r="K249" s="994" t="s">
        <v>456</v>
      </c>
      <c r="L249" s="984">
        <v>519894.57</v>
      </c>
      <c r="M249" s="54">
        <v>514440.74</v>
      </c>
      <c r="N249" s="54">
        <v>191054.13</v>
      </c>
      <c r="O249" s="244">
        <v>1</v>
      </c>
    </row>
    <row r="250" spans="1:15" s="658" customFormat="1" ht="22.5" customHeight="1" x14ac:dyDescent="0.25">
      <c r="A250" s="51" t="s">
        <v>433</v>
      </c>
      <c r="B250" s="52" t="s">
        <v>201</v>
      </c>
      <c r="C250" s="237" t="s">
        <v>733</v>
      </c>
      <c r="D250" s="993" t="s">
        <v>577</v>
      </c>
      <c r="E250" s="53" t="s">
        <v>452</v>
      </c>
      <c r="F250" s="53" t="s">
        <v>457</v>
      </c>
      <c r="G250" s="53" t="s">
        <v>453</v>
      </c>
      <c r="H250" s="53" t="s">
        <v>465</v>
      </c>
      <c r="I250" s="53" t="s">
        <v>459</v>
      </c>
      <c r="J250" s="53" t="s">
        <v>458</v>
      </c>
      <c r="K250" s="994" t="s">
        <v>456</v>
      </c>
      <c r="L250" s="984">
        <v>4334197.82</v>
      </c>
      <c r="M250" s="54">
        <v>4315947.9400000004</v>
      </c>
      <c r="N250" s="54">
        <v>2334816.33</v>
      </c>
      <c r="O250" s="244">
        <v>3</v>
      </c>
    </row>
    <row r="251" spans="1:15" s="658" customFormat="1" ht="26.1" customHeight="1" x14ac:dyDescent="0.25">
      <c r="A251" s="51" t="s">
        <v>433</v>
      </c>
      <c r="B251" s="52" t="s">
        <v>201</v>
      </c>
      <c r="C251" s="237" t="s">
        <v>733</v>
      </c>
      <c r="D251" s="993" t="s">
        <v>577</v>
      </c>
      <c r="E251" s="53" t="s">
        <v>452</v>
      </c>
      <c r="F251" s="53" t="s">
        <v>457</v>
      </c>
      <c r="G251" s="53" t="s">
        <v>453</v>
      </c>
      <c r="H251" s="53" t="s">
        <v>465</v>
      </c>
      <c r="I251" s="53" t="s">
        <v>453</v>
      </c>
      <c r="J251" s="53" t="s">
        <v>458</v>
      </c>
      <c r="K251" s="994" t="s">
        <v>456</v>
      </c>
      <c r="L251" s="984">
        <v>799470.21</v>
      </c>
      <c r="M251" s="54">
        <v>787939.58</v>
      </c>
      <c r="N251" s="54">
        <v>761391.1</v>
      </c>
      <c r="O251" s="244">
        <v>1</v>
      </c>
    </row>
    <row r="252" spans="1:15" s="658" customFormat="1" ht="26.1" customHeight="1" x14ac:dyDescent="0.25">
      <c r="A252" s="51" t="s">
        <v>433</v>
      </c>
      <c r="B252" s="52" t="s">
        <v>201</v>
      </c>
      <c r="C252" s="237" t="s">
        <v>733</v>
      </c>
      <c r="D252" s="993" t="s">
        <v>577</v>
      </c>
      <c r="E252" s="53" t="s">
        <v>452</v>
      </c>
      <c r="F252" s="53" t="s">
        <v>457</v>
      </c>
      <c r="G252" s="53" t="s">
        <v>453</v>
      </c>
      <c r="H252" s="53" t="s">
        <v>465</v>
      </c>
      <c r="I252" s="53" t="s">
        <v>465</v>
      </c>
      <c r="J252" s="53" t="s">
        <v>458</v>
      </c>
      <c r="K252" s="994" t="s">
        <v>456</v>
      </c>
      <c r="L252" s="984">
        <v>2962282.89</v>
      </c>
      <c r="M252" s="54">
        <v>2937219.37</v>
      </c>
      <c r="N252" s="54">
        <v>1690279.1</v>
      </c>
      <c r="O252" s="244">
        <v>5</v>
      </c>
    </row>
    <row r="253" spans="1:15" s="658" customFormat="1" ht="26.1" customHeight="1" x14ac:dyDescent="0.25">
      <c r="A253" s="51" t="s">
        <v>433</v>
      </c>
      <c r="B253" s="52" t="s">
        <v>201</v>
      </c>
      <c r="C253" s="237" t="s">
        <v>733</v>
      </c>
      <c r="D253" s="993" t="s">
        <v>577</v>
      </c>
      <c r="E253" s="53" t="s">
        <v>452</v>
      </c>
      <c r="F253" s="53" t="s">
        <v>459</v>
      </c>
      <c r="G253" s="53" t="s">
        <v>453</v>
      </c>
      <c r="H253" s="53" t="s">
        <v>465</v>
      </c>
      <c r="I253" s="53" t="s">
        <v>459</v>
      </c>
      <c r="J253" s="53" t="s">
        <v>562</v>
      </c>
      <c r="K253" s="994" t="s">
        <v>456</v>
      </c>
      <c r="L253" s="984">
        <v>635201.80000000005</v>
      </c>
      <c r="M253" s="54">
        <v>624713.68000000005</v>
      </c>
      <c r="N253" s="54">
        <v>496946.02</v>
      </c>
      <c r="O253" s="244">
        <v>1</v>
      </c>
    </row>
    <row r="254" spans="1:15" s="658" customFormat="1" ht="26.1" customHeight="1" x14ac:dyDescent="0.25">
      <c r="A254" s="51" t="s">
        <v>433</v>
      </c>
      <c r="B254" s="52" t="s">
        <v>201</v>
      </c>
      <c r="C254" s="237" t="s">
        <v>733</v>
      </c>
      <c r="D254" s="993" t="s">
        <v>577</v>
      </c>
      <c r="E254" s="53" t="s">
        <v>452</v>
      </c>
      <c r="F254" s="53" t="s">
        <v>459</v>
      </c>
      <c r="G254" s="53" t="s">
        <v>453</v>
      </c>
      <c r="H254" s="53" t="s">
        <v>465</v>
      </c>
      <c r="I254" s="53" t="s">
        <v>459</v>
      </c>
      <c r="J254" s="53" t="s">
        <v>458</v>
      </c>
      <c r="K254" s="994" t="s">
        <v>456</v>
      </c>
      <c r="L254" s="984">
        <v>995387.91</v>
      </c>
      <c r="M254" s="54">
        <v>989117.85</v>
      </c>
      <c r="N254" s="54">
        <v>744355.56</v>
      </c>
      <c r="O254" s="244">
        <v>1</v>
      </c>
    </row>
    <row r="255" spans="1:15" s="658" customFormat="1" ht="26.1" customHeight="1" x14ac:dyDescent="0.25">
      <c r="A255" s="51" t="s">
        <v>433</v>
      </c>
      <c r="B255" s="52" t="s">
        <v>201</v>
      </c>
      <c r="C255" s="237" t="s">
        <v>733</v>
      </c>
      <c r="D255" s="993" t="s">
        <v>577</v>
      </c>
      <c r="E255" s="53" t="s">
        <v>452</v>
      </c>
      <c r="F255" s="53" t="s">
        <v>459</v>
      </c>
      <c r="G255" s="53" t="s">
        <v>453</v>
      </c>
      <c r="H255" s="53" t="s">
        <v>465</v>
      </c>
      <c r="I255" s="53" t="s">
        <v>453</v>
      </c>
      <c r="J255" s="53" t="s">
        <v>458</v>
      </c>
      <c r="K255" s="994" t="s">
        <v>456</v>
      </c>
      <c r="L255" s="984">
        <v>1729929.11</v>
      </c>
      <c r="M255" s="54">
        <v>1697077</v>
      </c>
      <c r="N255" s="54">
        <v>721059.21</v>
      </c>
      <c r="O255" s="244">
        <v>3</v>
      </c>
    </row>
    <row r="256" spans="1:15" s="658" customFormat="1" ht="26.1" customHeight="1" x14ac:dyDescent="0.25">
      <c r="A256" s="51" t="s">
        <v>433</v>
      </c>
      <c r="B256" s="52" t="s">
        <v>201</v>
      </c>
      <c r="C256" s="237" t="s">
        <v>733</v>
      </c>
      <c r="D256" s="993" t="s">
        <v>577</v>
      </c>
      <c r="E256" s="53" t="s">
        <v>452</v>
      </c>
      <c r="F256" s="53" t="s">
        <v>459</v>
      </c>
      <c r="G256" s="53" t="s">
        <v>453</v>
      </c>
      <c r="H256" s="53" t="s">
        <v>465</v>
      </c>
      <c r="I256" s="53" t="s">
        <v>465</v>
      </c>
      <c r="J256" s="53" t="s">
        <v>461</v>
      </c>
      <c r="K256" s="994" t="s">
        <v>456</v>
      </c>
      <c r="L256" s="984">
        <v>464290.57</v>
      </c>
      <c r="M256" s="54">
        <v>464290.57</v>
      </c>
      <c r="N256" s="54">
        <v>431886.07</v>
      </c>
      <c r="O256" s="244">
        <v>1</v>
      </c>
    </row>
    <row r="257" spans="1:15" s="658" customFormat="1" ht="26.1" customHeight="1" x14ac:dyDescent="0.25">
      <c r="A257" s="51" t="s">
        <v>433</v>
      </c>
      <c r="B257" s="52" t="s">
        <v>201</v>
      </c>
      <c r="C257" s="237" t="s">
        <v>733</v>
      </c>
      <c r="D257" s="993" t="s">
        <v>577</v>
      </c>
      <c r="E257" s="53" t="s">
        <v>452</v>
      </c>
      <c r="F257" s="53" t="s">
        <v>459</v>
      </c>
      <c r="G257" s="53" t="s">
        <v>453</v>
      </c>
      <c r="H257" s="53" t="s">
        <v>465</v>
      </c>
      <c r="I257" s="53" t="s">
        <v>465</v>
      </c>
      <c r="J257" s="53" t="s">
        <v>458</v>
      </c>
      <c r="K257" s="994" t="s">
        <v>456</v>
      </c>
      <c r="L257" s="984">
        <v>4307564.6399999997</v>
      </c>
      <c r="M257" s="54">
        <v>4276545.58</v>
      </c>
      <c r="N257" s="54">
        <v>3501904.08</v>
      </c>
      <c r="O257" s="244">
        <v>7</v>
      </c>
    </row>
    <row r="258" spans="1:15" s="658" customFormat="1" ht="26.1" customHeight="1" x14ac:dyDescent="0.25">
      <c r="A258" s="51" t="s">
        <v>433</v>
      </c>
      <c r="B258" s="52" t="s">
        <v>201</v>
      </c>
      <c r="C258" s="237" t="s">
        <v>733</v>
      </c>
      <c r="D258" s="993" t="s">
        <v>577</v>
      </c>
      <c r="E258" s="53" t="s">
        <v>555</v>
      </c>
      <c r="F258" s="53" t="s">
        <v>459</v>
      </c>
      <c r="G258" s="53" t="s">
        <v>453</v>
      </c>
      <c r="H258" s="53" t="s">
        <v>465</v>
      </c>
      <c r="I258" s="53" t="s">
        <v>465</v>
      </c>
      <c r="J258" s="53" t="s">
        <v>556</v>
      </c>
      <c r="K258" s="994" t="s">
        <v>456</v>
      </c>
      <c r="L258" s="984">
        <v>1326788.23</v>
      </c>
      <c r="M258" s="54">
        <v>1127770</v>
      </c>
      <c r="N258" s="54">
        <v>623725.93000000005</v>
      </c>
      <c r="O258" s="244">
        <v>1</v>
      </c>
    </row>
    <row r="259" spans="1:15" s="658" customFormat="1" ht="26.1" customHeight="1" x14ac:dyDescent="0.25">
      <c r="A259" s="51" t="s">
        <v>433</v>
      </c>
      <c r="B259" s="52" t="s">
        <v>201</v>
      </c>
      <c r="C259" s="237" t="s">
        <v>733</v>
      </c>
      <c r="D259" s="993" t="s">
        <v>578</v>
      </c>
      <c r="E259" s="53" t="s">
        <v>452</v>
      </c>
      <c r="F259" s="53" t="s">
        <v>452</v>
      </c>
      <c r="G259" s="53" t="s">
        <v>453</v>
      </c>
      <c r="H259" s="53" t="s">
        <v>465</v>
      </c>
      <c r="I259" s="53" t="s">
        <v>453</v>
      </c>
      <c r="J259" s="53" t="s">
        <v>458</v>
      </c>
      <c r="K259" s="994" t="s">
        <v>456</v>
      </c>
      <c r="L259" s="984">
        <v>278740.26</v>
      </c>
      <c r="M259" s="54">
        <v>250674.86</v>
      </c>
      <c r="N259" s="54">
        <v>19130.48</v>
      </c>
      <c r="O259" s="244">
        <v>1</v>
      </c>
    </row>
    <row r="260" spans="1:15" s="658" customFormat="1" ht="26.1" customHeight="1" x14ac:dyDescent="0.25">
      <c r="A260" s="51" t="s">
        <v>433</v>
      </c>
      <c r="B260" s="52" t="s">
        <v>201</v>
      </c>
      <c r="C260" s="237" t="s">
        <v>733</v>
      </c>
      <c r="D260" s="993" t="s">
        <v>578</v>
      </c>
      <c r="E260" s="53" t="s">
        <v>452</v>
      </c>
      <c r="F260" s="53" t="s">
        <v>452</v>
      </c>
      <c r="G260" s="53" t="s">
        <v>453</v>
      </c>
      <c r="H260" s="53" t="s">
        <v>465</v>
      </c>
      <c r="I260" s="53" t="s">
        <v>465</v>
      </c>
      <c r="J260" s="53" t="s">
        <v>461</v>
      </c>
      <c r="K260" s="994" t="s">
        <v>456</v>
      </c>
      <c r="L260" s="984">
        <v>247101.65</v>
      </c>
      <c r="M260" s="54">
        <v>247101.65</v>
      </c>
      <c r="N260" s="54">
        <v>103808.31</v>
      </c>
      <c r="O260" s="244">
        <v>1</v>
      </c>
    </row>
    <row r="261" spans="1:15" s="658" customFormat="1" ht="26.1" customHeight="1" x14ac:dyDescent="0.25">
      <c r="A261" s="51" t="s">
        <v>433</v>
      </c>
      <c r="B261" s="52" t="s">
        <v>201</v>
      </c>
      <c r="C261" s="237" t="s">
        <v>733</v>
      </c>
      <c r="D261" s="993" t="s">
        <v>578</v>
      </c>
      <c r="E261" s="53" t="s">
        <v>452</v>
      </c>
      <c r="F261" s="53" t="s">
        <v>452</v>
      </c>
      <c r="G261" s="53" t="s">
        <v>453</v>
      </c>
      <c r="H261" s="53" t="s">
        <v>465</v>
      </c>
      <c r="I261" s="53" t="s">
        <v>465</v>
      </c>
      <c r="J261" s="53" t="s">
        <v>562</v>
      </c>
      <c r="K261" s="994" t="s">
        <v>456</v>
      </c>
      <c r="L261" s="984">
        <v>258790.5</v>
      </c>
      <c r="M261" s="54">
        <v>231913.73</v>
      </c>
      <c r="N261" s="54">
        <v>18412.41</v>
      </c>
      <c r="O261" s="244">
        <v>3</v>
      </c>
    </row>
    <row r="262" spans="1:15" s="658" customFormat="1" ht="26.1" customHeight="1" x14ac:dyDescent="0.25">
      <c r="A262" s="51" t="s">
        <v>433</v>
      </c>
      <c r="B262" s="52" t="s">
        <v>201</v>
      </c>
      <c r="C262" s="237" t="s">
        <v>733</v>
      </c>
      <c r="D262" s="993" t="s">
        <v>578</v>
      </c>
      <c r="E262" s="53" t="s">
        <v>452</v>
      </c>
      <c r="F262" s="53" t="s">
        <v>452</v>
      </c>
      <c r="G262" s="53" t="s">
        <v>453</v>
      </c>
      <c r="H262" s="53" t="s">
        <v>465</v>
      </c>
      <c r="I262" s="53" t="s">
        <v>465</v>
      </c>
      <c r="J262" s="53" t="s">
        <v>579</v>
      </c>
      <c r="K262" s="994" t="s">
        <v>456</v>
      </c>
      <c r="L262" s="984">
        <v>245791.73</v>
      </c>
      <c r="M262" s="54">
        <v>221212.55</v>
      </c>
      <c r="N262" s="54">
        <v>106285.95</v>
      </c>
      <c r="O262" s="244">
        <v>2</v>
      </c>
    </row>
    <row r="263" spans="1:15" s="658" customFormat="1" ht="26.1" customHeight="1" x14ac:dyDescent="0.25">
      <c r="A263" s="51" t="s">
        <v>433</v>
      </c>
      <c r="B263" s="52" t="s">
        <v>201</v>
      </c>
      <c r="C263" s="237" t="s">
        <v>733</v>
      </c>
      <c r="D263" s="993" t="s">
        <v>578</v>
      </c>
      <c r="E263" s="53" t="s">
        <v>452</v>
      </c>
      <c r="F263" s="53" t="s">
        <v>452</v>
      </c>
      <c r="G263" s="53" t="s">
        <v>453</v>
      </c>
      <c r="H263" s="53" t="s">
        <v>465</v>
      </c>
      <c r="I263" s="53" t="s">
        <v>465</v>
      </c>
      <c r="J263" s="53" t="s">
        <v>458</v>
      </c>
      <c r="K263" s="994" t="s">
        <v>456</v>
      </c>
      <c r="L263" s="984">
        <v>1458687.25</v>
      </c>
      <c r="M263" s="54">
        <v>1397236.58</v>
      </c>
      <c r="N263" s="54">
        <v>942342.17</v>
      </c>
      <c r="O263" s="244">
        <v>1</v>
      </c>
    </row>
    <row r="264" spans="1:15" s="658" customFormat="1" ht="26.1" customHeight="1" x14ac:dyDescent="0.25">
      <c r="A264" s="51" t="s">
        <v>433</v>
      </c>
      <c r="B264" s="52" t="s">
        <v>201</v>
      </c>
      <c r="C264" s="237" t="s">
        <v>733</v>
      </c>
      <c r="D264" s="993" t="s">
        <v>578</v>
      </c>
      <c r="E264" s="53" t="s">
        <v>452</v>
      </c>
      <c r="F264" s="53" t="s">
        <v>457</v>
      </c>
      <c r="G264" s="53" t="s">
        <v>453</v>
      </c>
      <c r="H264" s="53" t="s">
        <v>465</v>
      </c>
      <c r="I264" s="53" t="s">
        <v>454</v>
      </c>
      <c r="J264" s="53" t="s">
        <v>579</v>
      </c>
      <c r="K264" s="994" t="s">
        <v>456</v>
      </c>
      <c r="L264" s="984">
        <v>251722.16</v>
      </c>
      <c r="M264" s="54">
        <v>226549.94</v>
      </c>
      <c r="N264" s="54">
        <v>1725.79</v>
      </c>
      <c r="O264" s="244">
        <v>1</v>
      </c>
    </row>
    <row r="265" spans="1:15" s="658" customFormat="1" ht="26.1" customHeight="1" x14ac:dyDescent="0.25">
      <c r="A265" s="51" t="s">
        <v>433</v>
      </c>
      <c r="B265" s="52" t="s">
        <v>201</v>
      </c>
      <c r="C265" s="237" t="s">
        <v>733</v>
      </c>
      <c r="D265" s="993" t="s">
        <v>578</v>
      </c>
      <c r="E265" s="53" t="s">
        <v>452</v>
      </c>
      <c r="F265" s="53" t="s">
        <v>457</v>
      </c>
      <c r="G265" s="53" t="s">
        <v>453</v>
      </c>
      <c r="H265" s="53" t="s">
        <v>465</v>
      </c>
      <c r="I265" s="53" t="s">
        <v>453</v>
      </c>
      <c r="J265" s="53" t="s">
        <v>583</v>
      </c>
      <c r="K265" s="994" t="s">
        <v>456</v>
      </c>
      <c r="L265" s="984">
        <v>48810.28</v>
      </c>
      <c r="M265" s="54">
        <v>43929.25</v>
      </c>
      <c r="N265" s="54">
        <v>0</v>
      </c>
      <c r="O265" s="244">
        <v>1</v>
      </c>
    </row>
    <row r="266" spans="1:15" s="658" customFormat="1" ht="26.1" customHeight="1" x14ac:dyDescent="0.25">
      <c r="A266" s="51" t="s">
        <v>433</v>
      </c>
      <c r="B266" s="52" t="s">
        <v>201</v>
      </c>
      <c r="C266" s="237" t="s">
        <v>733</v>
      </c>
      <c r="D266" s="993" t="s">
        <v>578</v>
      </c>
      <c r="E266" s="53" t="s">
        <v>452</v>
      </c>
      <c r="F266" s="53" t="s">
        <v>457</v>
      </c>
      <c r="G266" s="53" t="s">
        <v>453</v>
      </c>
      <c r="H266" s="53" t="s">
        <v>465</v>
      </c>
      <c r="I266" s="53" t="s">
        <v>453</v>
      </c>
      <c r="J266" s="53" t="s">
        <v>579</v>
      </c>
      <c r="K266" s="994" t="s">
        <v>456</v>
      </c>
      <c r="L266" s="984">
        <v>2094271.8</v>
      </c>
      <c r="M266" s="54">
        <v>2094271.8</v>
      </c>
      <c r="N266" s="54">
        <v>1662989.75</v>
      </c>
      <c r="O266" s="244">
        <v>3</v>
      </c>
    </row>
    <row r="267" spans="1:15" s="658" customFormat="1" ht="26.1" customHeight="1" x14ac:dyDescent="0.25">
      <c r="A267" s="51" t="s">
        <v>433</v>
      </c>
      <c r="B267" s="52" t="s">
        <v>201</v>
      </c>
      <c r="C267" s="237" t="s">
        <v>733</v>
      </c>
      <c r="D267" s="993" t="s">
        <v>578</v>
      </c>
      <c r="E267" s="53" t="s">
        <v>452</v>
      </c>
      <c r="F267" s="53" t="s">
        <v>457</v>
      </c>
      <c r="G267" s="53" t="s">
        <v>453</v>
      </c>
      <c r="H267" s="53" t="s">
        <v>465</v>
      </c>
      <c r="I267" s="53" t="s">
        <v>465</v>
      </c>
      <c r="J267" s="53" t="s">
        <v>562</v>
      </c>
      <c r="K267" s="994" t="s">
        <v>456</v>
      </c>
      <c r="L267" s="984">
        <v>44130.16</v>
      </c>
      <c r="M267" s="54">
        <v>39696.93</v>
      </c>
      <c r="N267" s="54">
        <v>0</v>
      </c>
      <c r="O267" s="244">
        <v>1</v>
      </c>
    </row>
    <row r="268" spans="1:15" s="658" customFormat="1" ht="26.1" customHeight="1" x14ac:dyDescent="0.25">
      <c r="A268" s="51" t="s">
        <v>433</v>
      </c>
      <c r="B268" s="52" t="s">
        <v>201</v>
      </c>
      <c r="C268" s="237" t="s">
        <v>733</v>
      </c>
      <c r="D268" s="993" t="s">
        <v>578</v>
      </c>
      <c r="E268" s="53" t="s">
        <v>452</v>
      </c>
      <c r="F268" s="53" t="s">
        <v>457</v>
      </c>
      <c r="G268" s="53" t="s">
        <v>453</v>
      </c>
      <c r="H268" s="53" t="s">
        <v>465</v>
      </c>
      <c r="I268" s="53" t="s">
        <v>465</v>
      </c>
      <c r="J268" s="53" t="s">
        <v>583</v>
      </c>
      <c r="K268" s="994" t="s">
        <v>456</v>
      </c>
      <c r="L268" s="984">
        <v>170681.99</v>
      </c>
      <c r="M268" s="54">
        <v>124193.68</v>
      </c>
      <c r="N268" s="54">
        <v>0</v>
      </c>
      <c r="O268" s="244">
        <v>1</v>
      </c>
    </row>
    <row r="269" spans="1:15" s="658" customFormat="1" ht="26.1" customHeight="1" x14ac:dyDescent="0.25">
      <c r="A269" s="51" t="s">
        <v>433</v>
      </c>
      <c r="B269" s="52" t="s">
        <v>201</v>
      </c>
      <c r="C269" s="237" t="s">
        <v>733</v>
      </c>
      <c r="D269" s="993" t="s">
        <v>578</v>
      </c>
      <c r="E269" s="53" t="s">
        <v>452</v>
      </c>
      <c r="F269" s="53" t="s">
        <v>457</v>
      </c>
      <c r="G269" s="53" t="s">
        <v>453</v>
      </c>
      <c r="H269" s="53" t="s">
        <v>465</v>
      </c>
      <c r="I269" s="53" t="s">
        <v>465</v>
      </c>
      <c r="J269" s="53" t="s">
        <v>579</v>
      </c>
      <c r="K269" s="994" t="s">
        <v>456</v>
      </c>
      <c r="L269" s="984">
        <v>72901.350000000006</v>
      </c>
      <c r="M269" s="54">
        <v>65611.210000000006</v>
      </c>
      <c r="N269" s="54">
        <v>0</v>
      </c>
      <c r="O269" s="244">
        <v>1</v>
      </c>
    </row>
    <row r="270" spans="1:15" s="658" customFormat="1" ht="22.5" customHeight="1" x14ac:dyDescent="0.25">
      <c r="A270" s="51" t="s">
        <v>433</v>
      </c>
      <c r="B270" s="52" t="s">
        <v>201</v>
      </c>
      <c r="C270" s="237" t="s">
        <v>733</v>
      </c>
      <c r="D270" s="993" t="s">
        <v>578</v>
      </c>
      <c r="E270" s="53" t="s">
        <v>452</v>
      </c>
      <c r="F270" s="53" t="s">
        <v>459</v>
      </c>
      <c r="G270" s="53" t="s">
        <v>453</v>
      </c>
      <c r="H270" s="53" t="s">
        <v>465</v>
      </c>
      <c r="I270" s="53" t="s">
        <v>454</v>
      </c>
      <c r="J270" s="53" t="s">
        <v>562</v>
      </c>
      <c r="K270" s="994" t="s">
        <v>456</v>
      </c>
      <c r="L270" s="984">
        <v>219763.42</v>
      </c>
      <c r="M270" s="54">
        <v>197787.07</v>
      </c>
      <c r="N270" s="54">
        <v>182150.63</v>
      </c>
      <c r="O270" s="244">
        <v>1</v>
      </c>
    </row>
    <row r="271" spans="1:15" s="658" customFormat="1" ht="23.25" customHeight="1" x14ac:dyDescent="0.25">
      <c r="A271" s="51" t="s">
        <v>433</v>
      </c>
      <c r="B271" s="52" t="s">
        <v>201</v>
      </c>
      <c r="C271" s="237" t="s">
        <v>733</v>
      </c>
      <c r="D271" s="993" t="s">
        <v>578</v>
      </c>
      <c r="E271" s="53" t="s">
        <v>452</v>
      </c>
      <c r="F271" s="53" t="s">
        <v>459</v>
      </c>
      <c r="G271" s="53" t="s">
        <v>453</v>
      </c>
      <c r="H271" s="53" t="s">
        <v>465</v>
      </c>
      <c r="I271" s="53" t="s">
        <v>453</v>
      </c>
      <c r="J271" s="53" t="s">
        <v>583</v>
      </c>
      <c r="K271" s="994" t="s">
        <v>456</v>
      </c>
      <c r="L271" s="984">
        <v>116389.33</v>
      </c>
      <c r="M271" s="54">
        <v>104750.39999999999</v>
      </c>
      <c r="N271" s="54">
        <v>17219.810000000001</v>
      </c>
      <c r="O271" s="244">
        <v>1</v>
      </c>
    </row>
    <row r="272" spans="1:15" s="658" customFormat="1" ht="26.1" customHeight="1" x14ac:dyDescent="0.25">
      <c r="A272" s="51" t="s">
        <v>433</v>
      </c>
      <c r="B272" s="52" t="s">
        <v>201</v>
      </c>
      <c r="C272" s="237" t="s">
        <v>733</v>
      </c>
      <c r="D272" s="993" t="s">
        <v>578</v>
      </c>
      <c r="E272" s="53" t="s">
        <v>452</v>
      </c>
      <c r="F272" s="53" t="s">
        <v>459</v>
      </c>
      <c r="G272" s="53" t="s">
        <v>453</v>
      </c>
      <c r="H272" s="53" t="s">
        <v>465</v>
      </c>
      <c r="I272" s="53" t="s">
        <v>453</v>
      </c>
      <c r="J272" s="53" t="s">
        <v>579</v>
      </c>
      <c r="K272" s="994" t="s">
        <v>456</v>
      </c>
      <c r="L272" s="984">
        <v>327157.42</v>
      </c>
      <c r="M272" s="54">
        <v>294441.68</v>
      </c>
      <c r="N272" s="54">
        <v>8093.73</v>
      </c>
      <c r="O272" s="244">
        <v>1</v>
      </c>
    </row>
    <row r="273" spans="1:15" s="658" customFormat="1" ht="23.25" customHeight="1" x14ac:dyDescent="0.25">
      <c r="A273" s="51" t="s">
        <v>433</v>
      </c>
      <c r="B273" s="52" t="s">
        <v>201</v>
      </c>
      <c r="C273" s="237" t="s">
        <v>733</v>
      </c>
      <c r="D273" s="993" t="s">
        <v>734</v>
      </c>
      <c r="E273" s="53" t="s">
        <v>452</v>
      </c>
      <c r="F273" s="53" t="s">
        <v>457</v>
      </c>
      <c r="G273" s="53" t="s">
        <v>453</v>
      </c>
      <c r="H273" s="53" t="s">
        <v>465</v>
      </c>
      <c r="I273" s="53" t="s">
        <v>454</v>
      </c>
      <c r="J273" s="53" t="s">
        <v>562</v>
      </c>
      <c r="K273" s="994" t="s">
        <v>456</v>
      </c>
      <c r="L273" s="984">
        <v>218825.96</v>
      </c>
      <c r="M273" s="54">
        <v>207884.65</v>
      </c>
      <c r="N273" s="54">
        <v>89547.69</v>
      </c>
      <c r="O273" s="244">
        <v>1</v>
      </c>
    </row>
    <row r="274" spans="1:15" s="658" customFormat="1" ht="26.1" customHeight="1" x14ac:dyDescent="0.25">
      <c r="A274" s="51" t="s">
        <v>433</v>
      </c>
      <c r="B274" s="52" t="s">
        <v>201</v>
      </c>
      <c r="C274" s="237" t="s">
        <v>733</v>
      </c>
      <c r="D274" s="993" t="s">
        <v>734</v>
      </c>
      <c r="E274" s="53" t="s">
        <v>452</v>
      </c>
      <c r="F274" s="53" t="s">
        <v>457</v>
      </c>
      <c r="G274" s="53" t="s">
        <v>453</v>
      </c>
      <c r="H274" s="53" t="s">
        <v>465</v>
      </c>
      <c r="I274" s="53" t="s">
        <v>454</v>
      </c>
      <c r="J274" s="53" t="s">
        <v>458</v>
      </c>
      <c r="K274" s="994" t="s">
        <v>456</v>
      </c>
      <c r="L274" s="984">
        <v>204311.36</v>
      </c>
      <c r="M274" s="54">
        <v>194095.78899999999</v>
      </c>
      <c r="N274" s="54">
        <v>43673.33</v>
      </c>
      <c r="O274" s="244">
        <v>1</v>
      </c>
    </row>
    <row r="275" spans="1:15" s="658" customFormat="1" ht="21" customHeight="1" x14ac:dyDescent="0.25">
      <c r="A275" s="51" t="s">
        <v>433</v>
      </c>
      <c r="B275" s="52" t="s">
        <v>201</v>
      </c>
      <c r="C275" s="237" t="s">
        <v>733</v>
      </c>
      <c r="D275" s="993" t="s">
        <v>734</v>
      </c>
      <c r="E275" s="53" t="s">
        <v>452</v>
      </c>
      <c r="F275" s="53" t="s">
        <v>457</v>
      </c>
      <c r="G275" s="53" t="s">
        <v>453</v>
      </c>
      <c r="H275" s="53" t="s">
        <v>465</v>
      </c>
      <c r="I275" s="53" t="s">
        <v>465</v>
      </c>
      <c r="J275" s="53" t="s">
        <v>562</v>
      </c>
      <c r="K275" s="994" t="s">
        <v>456</v>
      </c>
      <c r="L275" s="984">
        <v>206481.27</v>
      </c>
      <c r="M275" s="54">
        <v>196157.21</v>
      </c>
      <c r="N275" s="54">
        <v>125012.64</v>
      </c>
      <c r="O275" s="244">
        <v>1</v>
      </c>
    </row>
    <row r="276" spans="1:15" s="658" customFormat="1" ht="26.1" customHeight="1" x14ac:dyDescent="0.25">
      <c r="A276" s="51" t="s">
        <v>433</v>
      </c>
      <c r="B276" s="52" t="s">
        <v>201</v>
      </c>
      <c r="C276" s="237" t="s">
        <v>733</v>
      </c>
      <c r="D276" s="993" t="s">
        <v>734</v>
      </c>
      <c r="E276" s="53" t="s">
        <v>452</v>
      </c>
      <c r="F276" s="53" t="s">
        <v>459</v>
      </c>
      <c r="G276" s="53" t="s">
        <v>453</v>
      </c>
      <c r="H276" s="53" t="s">
        <v>465</v>
      </c>
      <c r="I276" s="53" t="s">
        <v>459</v>
      </c>
      <c r="J276" s="53" t="s">
        <v>461</v>
      </c>
      <c r="K276" s="994" t="s">
        <v>456</v>
      </c>
      <c r="L276" s="984">
        <v>1635575.55</v>
      </c>
      <c r="M276" s="54">
        <v>1330763.74</v>
      </c>
      <c r="N276" s="54">
        <v>1248836.3500000001</v>
      </c>
      <c r="O276" s="244">
        <v>1</v>
      </c>
    </row>
    <row r="277" spans="1:15" s="658" customFormat="1" ht="26.1" customHeight="1" x14ac:dyDescent="0.25">
      <c r="A277" s="51" t="s">
        <v>433</v>
      </c>
      <c r="B277" s="52" t="s">
        <v>201</v>
      </c>
      <c r="C277" s="237" t="s">
        <v>733</v>
      </c>
      <c r="D277" s="993" t="s">
        <v>734</v>
      </c>
      <c r="E277" s="53" t="s">
        <v>452</v>
      </c>
      <c r="F277" s="53" t="s">
        <v>459</v>
      </c>
      <c r="G277" s="53" t="s">
        <v>453</v>
      </c>
      <c r="H277" s="53" t="s">
        <v>465</v>
      </c>
      <c r="I277" s="53" t="s">
        <v>454</v>
      </c>
      <c r="J277" s="53" t="s">
        <v>562</v>
      </c>
      <c r="K277" s="994" t="s">
        <v>456</v>
      </c>
      <c r="L277" s="984">
        <v>199894.33</v>
      </c>
      <c r="M277" s="54">
        <v>189899.61</v>
      </c>
      <c r="N277" s="54">
        <v>148487.01999999999</v>
      </c>
      <c r="O277" s="244">
        <v>1</v>
      </c>
    </row>
    <row r="278" spans="1:15" s="658" customFormat="1" ht="26.1" customHeight="1" x14ac:dyDescent="0.25">
      <c r="A278" s="51" t="s">
        <v>433</v>
      </c>
      <c r="B278" s="52" t="s">
        <v>201</v>
      </c>
      <c r="C278" s="237" t="s">
        <v>733</v>
      </c>
      <c r="D278" s="993" t="s">
        <v>735</v>
      </c>
      <c r="E278" s="53" t="s">
        <v>452</v>
      </c>
      <c r="F278" s="53" t="s">
        <v>452</v>
      </c>
      <c r="G278" s="53" t="s">
        <v>453</v>
      </c>
      <c r="H278" s="53" t="s">
        <v>465</v>
      </c>
      <c r="I278" s="53" t="s">
        <v>454</v>
      </c>
      <c r="J278" s="53" t="s">
        <v>583</v>
      </c>
      <c r="K278" s="994" t="s">
        <v>456</v>
      </c>
      <c r="L278" s="984">
        <v>711810.82</v>
      </c>
      <c r="M278" s="54">
        <v>689118.4</v>
      </c>
      <c r="N278" s="54">
        <v>199949.05</v>
      </c>
      <c r="O278" s="244">
        <v>2</v>
      </c>
    </row>
    <row r="279" spans="1:15" s="658" customFormat="1" ht="26.1" customHeight="1" x14ac:dyDescent="0.25">
      <c r="A279" s="51" t="s">
        <v>433</v>
      </c>
      <c r="B279" s="52" t="s">
        <v>201</v>
      </c>
      <c r="C279" s="237" t="s">
        <v>733</v>
      </c>
      <c r="D279" s="993" t="s">
        <v>735</v>
      </c>
      <c r="E279" s="53" t="s">
        <v>452</v>
      </c>
      <c r="F279" s="53" t="s">
        <v>452</v>
      </c>
      <c r="G279" s="53" t="s">
        <v>453</v>
      </c>
      <c r="H279" s="53" t="s">
        <v>465</v>
      </c>
      <c r="I279" s="53" t="s">
        <v>465</v>
      </c>
      <c r="J279" s="53" t="s">
        <v>583</v>
      </c>
      <c r="K279" s="994" t="s">
        <v>456</v>
      </c>
      <c r="L279" s="984">
        <v>557854.71</v>
      </c>
      <c r="M279" s="54">
        <v>529961.98</v>
      </c>
      <c r="N279" s="54">
        <v>427246.23</v>
      </c>
      <c r="O279" s="244">
        <v>2</v>
      </c>
    </row>
    <row r="280" spans="1:15" s="658" customFormat="1" ht="26.1" customHeight="1" x14ac:dyDescent="0.25">
      <c r="A280" s="51" t="s">
        <v>433</v>
      </c>
      <c r="B280" s="52" t="s">
        <v>201</v>
      </c>
      <c r="C280" s="237" t="s">
        <v>733</v>
      </c>
      <c r="D280" s="993" t="s">
        <v>735</v>
      </c>
      <c r="E280" s="53" t="s">
        <v>452</v>
      </c>
      <c r="F280" s="53" t="s">
        <v>457</v>
      </c>
      <c r="G280" s="53" t="s">
        <v>453</v>
      </c>
      <c r="H280" s="53" t="s">
        <v>465</v>
      </c>
      <c r="I280" s="53" t="s">
        <v>454</v>
      </c>
      <c r="J280" s="53" t="s">
        <v>583</v>
      </c>
      <c r="K280" s="994" t="s">
        <v>456</v>
      </c>
      <c r="L280" s="984">
        <v>407908.64</v>
      </c>
      <c r="M280" s="54">
        <v>387513.2</v>
      </c>
      <c r="N280" s="54">
        <v>166599.12</v>
      </c>
      <c r="O280" s="244">
        <v>2</v>
      </c>
    </row>
    <row r="281" spans="1:15" s="658" customFormat="1" ht="26.1" customHeight="1" x14ac:dyDescent="0.25">
      <c r="A281" s="51" t="s">
        <v>433</v>
      </c>
      <c r="B281" s="52" t="s">
        <v>201</v>
      </c>
      <c r="C281" s="237" t="s">
        <v>733</v>
      </c>
      <c r="D281" s="993" t="s">
        <v>735</v>
      </c>
      <c r="E281" s="53" t="s">
        <v>452</v>
      </c>
      <c r="F281" s="53" t="s">
        <v>457</v>
      </c>
      <c r="G281" s="53" t="s">
        <v>453</v>
      </c>
      <c r="H281" s="53" t="s">
        <v>465</v>
      </c>
      <c r="I281" s="53" t="s">
        <v>465</v>
      </c>
      <c r="J281" s="53" t="s">
        <v>583</v>
      </c>
      <c r="K281" s="994" t="s">
        <v>456</v>
      </c>
      <c r="L281" s="984">
        <v>2241266.04</v>
      </c>
      <c r="M281" s="54">
        <v>2210929.15</v>
      </c>
      <c r="N281" s="54">
        <v>639789.44999999995</v>
      </c>
      <c r="O281" s="244">
        <v>7</v>
      </c>
    </row>
    <row r="282" spans="1:15" s="658" customFormat="1" ht="26.1" customHeight="1" x14ac:dyDescent="0.25">
      <c r="A282" s="51" t="s">
        <v>433</v>
      </c>
      <c r="B282" s="52" t="s">
        <v>201</v>
      </c>
      <c r="C282" s="237" t="s">
        <v>733</v>
      </c>
      <c r="D282" s="993" t="s">
        <v>735</v>
      </c>
      <c r="E282" s="53" t="s">
        <v>452</v>
      </c>
      <c r="F282" s="53" t="s">
        <v>459</v>
      </c>
      <c r="G282" s="53" t="s">
        <v>453</v>
      </c>
      <c r="H282" s="53" t="s">
        <v>465</v>
      </c>
      <c r="I282" s="53" t="s">
        <v>465</v>
      </c>
      <c r="J282" s="53" t="s">
        <v>583</v>
      </c>
      <c r="K282" s="994" t="s">
        <v>456</v>
      </c>
      <c r="L282" s="984">
        <v>367892.02</v>
      </c>
      <c r="M282" s="54">
        <v>347157.91</v>
      </c>
      <c r="N282" s="54">
        <v>277405.75</v>
      </c>
      <c r="O282" s="244">
        <v>2</v>
      </c>
    </row>
    <row r="283" spans="1:15" s="658" customFormat="1" ht="26.1" customHeight="1" x14ac:dyDescent="0.25">
      <c r="A283" s="51" t="s">
        <v>434</v>
      </c>
      <c r="B283" s="52" t="s">
        <v>201</v>
      </c>
      <c r="C283" s="237" t="s">
        <v>733</v>
      </c>
      <c r="D283" s="993" t="s">
        <v>580</v>
      </c>
      <c r="E283" s="53" t="s">
        <v>452</v>
      </c>
      <c r="F283" s="53" t="s">
        <v>452</v>
      </c>
      <c r="G283" s="53" t="s">
        <v>453</v>
      </c>
      <c r="H283" s="53" t="s">
        <v>581</v>
      </c>
      <c r="I283" s="53" t="s">
        <v>453</v>
      </c>
      <c r="J283" s="53" t="s">
        <v>579</v>
      </c>
      <c r="K283" s="994" t="s">
        <v>456</v>
      </c>
      <c r="L283" s="984">
        <v>184576.7</v>
      </c>
      <c r="M283" s="54">
        <v>175347.87</v>
      </c>
      <c r="N283" s="54">
        <v>0</v>
      </c>
      <c r="O283" s="244">
        <v>1</v>
      </c>
    </row>
    <row r="284" spans="1:15" s="658" customFormat="1" ht="26.1" customHeight="1" x14ac:dyDescent="0.25">
      <c r="A284" s="51" t="s">
        <v>434</v>
      </c>
      <c r="B284" s="52" t="s">
        <v>201</v>
      </c>
      <c r="C284" s="237" t="s">
        <v>733</v>
      </c>
      <c r="D284" s="993" t="s">
        <v>580</v>
      </c>
      <c r="E284" s="53" t="s">
        <v>452</v>
      </c>
      <c r="F284" s="53" t="s">
        <v>452</v>
      </c>
      <c r="G284" s="53" t="s">
        <v>453</v>
      </c>
      <c r="H284" s="53" t="s">
        <v>581</v>
      </c>
      <c r="I284" s="53" t="s">
        <v>465</v>
      </c>
      <c r="J284" s="53" t="s">
        <v>579</v>
      </c>
      <c r="K284" s="994" t="s">
        <v>456</v>
      </c>
      <c r="L284" s="984">
        <v>509046.55</v>
      </c>
      <c r="M284" s="54">
        <v>503340.42</v>
      </c>
      <c r="N284" s="54">
        <v>417262.1</v>
      </c>
      <c r="O284" s="244">
        <v>2</v>
      </c>
    </row>
    <row r="285" spans="1:15" s="658" customFormat="1" ht="26.1" customHeight="1" x14ac:dyDescent="0.25">
      <c r="A285" s="51" t="s">
        <v>434</v>
      </c>
      <c r="B285" s="52" t="s">
        <v>201</v>
      </c>
      <c r="C285" s="237" t="s">
        <v>733</v>
      </c>
      <c r="D285" s="993" t="s">
        <v>580</v>
      </c>
      <c r="E285" s="53" t="s">
        <v>452</v>
      </c>
      <c r="F285" s="53" t="s">
        <v>452</v>
      </c>
      <c r="G285" s="53" t="s">
        <v>453</v>
      </c>
      <c r="H285" s="53" t="s">
        <v>581</v>
      </c>
      <c r="I285" s="53" t="s">
        <v>465</v>
      </c>
      <c r="J285" s="53" t="s">
        <v>458</v>
      </c>
      <c r="K285" s="994" t="s">
        <v>456</v>
      </c>
      <c r="L285" s="984">
        <v>202668.39</v>
      </c>
      <c r="M285" s="54">
        <v>192534.97</v>
      </c>
      <c r="N285" s="54">
        <v>174082.04</v>
      </c>
      <c r="O285" s="244">
        <v>1</v>
      </c>
    </row>
    <row r="286" spans="1:15" s="658" customFormat="1" ht="26.1" customHeight="1" x14ac:dyDescent="0.25">
      <c r="A286" s="51" t="s">
        <v>434</v>
      </c>
      <c r="B286" s="52" t="s">
        <v>201</v>
      </c>
      <c r="C286" s="237" t="s">
        <v>733</v>
      </c>
      <c r="D286" s="993" t="s">
        <v>580</v>
      </c>
      <c r="E286" s="53" t="s">
        <v>452</v>
      </c>
      <c r="F286" s="53" t="s">
        <v>457</v>
      </c>
      <c r="G286" s="53" t="s">
        <v>453</v>
      </c>
      <c r="H286" s="53" t="s">
        <v>581</v>
      </c>
      <c r="I286" s="53" t="s">
        <v>454</v>
      </c>
      <c r="J286" s="53" t="s">
        <v>579</v>
      </c>
      <c r="K286" s="994" t="s">
        <v>456</v>
      </c>
      <c r="L286" s="984">
        <v>225143.33</v>
      </c>
      <c r="M286" s="54">
        <v>213883.81</v>
      </c>
      <c r="N286" s="54">
        <v>213067.48</v>
      </c>
      <c r="O286" s="244">
        <v>1</v>
      </c>
    </row>
    <row r="287" spans="1:15" s="658" customFormat="1" ht="26.1" customHeight="1" x14ac:dyDescent="0.25">
      <c r="A287" s="51" t="s">
        <v>434</v>
      </c>
      <c r="B287" s="52" t="s">
        <v>201</v>
      </c>
      <c r="C287" s="237" t="s">
        <v>733</v>
      </c>
      <c r="D287" s="993" t="s">
        <v>580</v>
      </c>
      <c r="E287" s="53" t="s">
        <v>452</v>
      </c>
      <c r="F287" s="53" t="s">
        <v>457</v>
      </c>
      <c r="G287" s="53" t="s">
        <v>453</v>
      </c>
      <c r="H287" s="53" t="s">
        <v>581</v>
      </c>
      <c r="I287" s="53" t="s">
        <v>453</v>
      </c>
      <c r="J287" s="53" t="s">
        <v>562</v>
      </c>
      <c r="K287" s="994" t="s">
        <v>456</v>
      </c>
      <c r="L287" s="984">
        <v>392744.8</v>
      </c>
      <c r="M287" s="54">
        <v>373107.55</v>
      </c>
      <c r="N287" s="54">
        <v>9777.2199999999993</v>
      </c>
      <c r="O287" s="244">
        <v>2</v>
      </c>
    </row>
    <row r="288" spans="1:15" s="658" customFormat="1" ht="26.1" customHeight="1" x14ac:dyDescent="0.25">
      <c r="A288" s="51" t="s">
        <v>434</v>
      </c>
      <c r="B288" s="52" t="s">
        <v>201</v>
      </c>
      <c r="C288" s="237" t="s">
        <v>733</v>
      </c>
      <c r="D288" s="993" t="s">
        <v>580</v>
      </c>
      <c r="E288" s="53" t="s">
        <v>452</v>
      </c>
      <c r="F288" s="53" t="s">
        <v>457</v>
      </c>
      <c r="G288" s="53" t="s">
        <v>453</v>
      </c>
      <c r="H288" s="53" t="s">
        <v>581</v>
      </c>
      <c r="I288" s="53" t="s">
        <v>453</v>
      </c>
      <c r="J288" s="53" t="s">
        <v>579</v>
      </c>
      <c r="K288" s="994" t="s">
        <v>456</v>
      </c>
      <c r="L288" s="984">
        <v>215236.57</v>
      </c>
      <c r="M288" s="54">
        <v>202832.31</v>
      </c>
      <c r="N288" s="54">
        <v>140617.14000000001</v>
      </c>
      <c r="O288" s="244">
        <v>1</v>
      </c>
    </row>
    <row r="289" spans="1:15" s="658" customFormat="1" ht="26.1" customHeight="1" x14ac:dyDescent="0.25">
      <c r="A289" s="51" t="s">
        <v>434</v>
      </c>
      <c r="B289" s="52" t="s">
        <v>201</v>
      </c>
      <c r="C289" s="237" t="s">
        <v>733</v>
      </c>
      <c r="D289" s="993" t="s">
        <v>580</v>
      </c>
      <c r="E289" s="53" t="s">
        <v>452</v>
      </c>
      <c r="F289" s="53" t="s">
        <v>457</v>
      </c>
      <c r="G289" s="53" t="s">
        <v>453</v>
      </c>
      <c r="H289" s="53" t="s">
        <v>581</v>
      </c>
      <c r="I289" s="53" t="s">
        <v>453</v>
      </c>
      <c r="J289" s="53" t="s">
        <v>458</v>
      </c>
      <c r="K289" s="994" t="s">
        <v>456</v>
      </c>
      <c r="L289" s="984">
        <v>402857.42</v>
      </c>
      <c r="M289" s="54">
        <v>382714.55</v>
      </c>
      <c r="N289" s="54">
        <v>354570.71</v>
      </c>
      <c r="O289" s="244">
        <v>1</v>
      </c>
    </row>
    <row r="290" spans="1:15" s="658" customFormat="1" ht="26.1" customHeight="1" x14ac:dyDescent="0.25">
      <c r="A290" s="51" t="s">
        <v>434</v>
      </c>
      <c r="B290" s="52" t="s">
        <v>201</v>
      </c>
      <c r="C290" s="237" t="s">
        <v>733</v>
      </c>
      <c r="D290" s="993" t="s">
        <v>580</v>
      </c>
      <c r="E290" s="53" t="s">
        <v>452</v>
      </c>
      <c r="F290" s="53" t="s">
        <v>457</v>
      </c>
      <c r="G290" s="53" t="s">
        <v>453</v>
      </c>
      <c r="H290" s="53" t="s">
        <v>581</v>
      </c>
      <c r="I290" s="53" t="s">
        <v>465</v>
      </c>
      <c r="J290" s="53" t="s">
        <v>461</v>
      </c>
      <c r="K290" s="994" t="s">
        <v>456</v>
      </c>
      <c r="L290" s="984">
        <v>147926.22</v>
      </c>
      <c r="M290" s="54">
        <v>147926.22</v>
      </c>
      <c r="N290" s="54">
        <v>143214.59</v>
      </c>
      <c r="O290" s="244">
        <v>1</v>
      </c>
    </row>
    <row r="291" spans="1:15" s="658" customFormat="1" ht="26.1" customHeight="1" x14ac:dyDescent="0.25">
      <c r="A291" s="51" t="s">
        <v>434</v>
      </c>
      <c r="B291" s="52" t="s">
        <v>201</v>
      </c>
      <c r="C291" s="237" t="s">
        <v>733</v>
      </c>
      <c r="D291" s="993" t="s">
        <v>580</v>
      </c>
      <c r="E291" s="53" t="s">
        <v>452</v>
      </c>
      <c r="F291" s="53" t="s">
        <v>457</v>
      </c>
      <c r="G291" s="53" t="s">
        <v>453</v>
      </c>
      <c r="H291" s="53" t="s">
        <v>581</v>
      </c>
      <c r="I291" s="53" t="s">
        <v>465</v>
      </c>
      <c r="J291" s="53" t="s">
        <v>562</v>
      </c>
      <c r="K291" s="994" t="s">
        <v>456</v>
      </c>
      <c r="L291" s="984">
        <v>198458.84</v>
      </c>
      <c r="M291" s="54">
        <v>188451.16</v>
      </c>
      <c r="N291" s="54">
        <v>191663.54</v>
      </c>
      <c r="O291" s="244">
        <v>1</v>
      </c>
    </row>
    <row r="292" spans="1:15" s="658" customFormat="1" ht="26.1" customHeight="1" x14ac:dyDescent="0.25">
      <c r="A292" s="51" t="s">
        <v>434</v>
      </c>
      <c r="B292" s="52" t="s">
        <v>201</v>
      </c>
      <c r="C292" s="237" t="s">
        <v>733</v>
      </c>
      <c r="D292" s="993" t="s">
        <v>580</v>
      </c>
      <c r="E292" s="53" t="s">
        <v>452</v>
      </c>
      <c r="F292" s="53" t="s">
        <v>457</v>
      </c>
      <c r="G292" s="53" t="s">
        <v>453</v>
      </c>
      <c r="H292" s="53" t="s">
        <v>581</v>
      </c>
      <c r="I292" s="53" t="s">
        <v>465</v>
      </c>
      <c r="J292" s="53" t="s">
        <v>579</v>
      </c>
      <c r="K292" s="994" t="s">
        <v>456</v>
      </c>
      <c r="L292" s="984">
        <v>1322494.8999999999</v>
      </c>
      <c r="M292" s="54">
        <v>1288454.6000000001</v>
      </c>
      <c r="N292" s="54">
        <v>910061.4</v>
      </c>
      <c r="O292" s="244">
        <v>8</v>
      </c>
    </row>
    <row r="293" spans="1:15" s="658" customFormat="1" ht="22.5" customHeight="1" x14ac:dyDescent="0.25">
      <c r="A293" s="51" t="s">
        <v>434</v>
      </c>
      <c r="B293" s="52" t="s">
        <v>201</v>
      </c>
      <c r="C293" s="237" t="s">
        <v>733</v>
      </c>
      <c r="D293" s="993" t="s">
        <v>580</v>
      </c>
      <c r="E293" s="53" t="s">
        <v>452</v>
      </c>
      <c r="F293" s="53" t="s">
        <v>457</v>
      </c>
      <c r="G293" s="53" t="s">
        <v>453</v>
      </c>
      <c r="H293" s="53" t="s">
        <v>581</v>
      </c>
      <c r="I293" s="53" t="s">
        <v>465</v>
      </c>
      <c r="J293" s="53" t="s">
        <v>458</v>
      </c>
      <c r="K293" s="994" t="s">
        <v>456</v>
      </c>
      <c r="L293" s="984">
        <v>2224878.1800000002</v>
      </c>
      <c r="M293" s="54">
        <v>2121120.48</v>
      </c>
      <c r="N293" s="54">
        <v>1274352.81</v>
      </c>
      <c r="O293" s="244">
        <v>7</v>
      </c>
    </row>
    <row r="294" spans="1:15" s="658" customFormat="1" ht="21" customHeight="1" x14ac:dyDescent="0.25">
      <c r="A294" s="51" t="s">
        <v>434</v>
      </c>
      <c r="B294" s="52" t="s">
        <v>201</v>
      </c>
      <c r="C294" s="237" t="s">
        <v>733</v>
      </c>
      <c r="D294" s="993" t="s">
        <v>580</v>
      </c>
      <c r="E294" s="53" t="s">
        <v>452</v>
      </c>
      <c r="F294" s="53" t="s">
        <v>459</v>
      </c>
      <c r="G294" s="53" t="s">
        <v>453</v>
      </c>
      <c r="H294" s="53" t="s">
        <v>581</v>
      </c>
      <c r="I294" s="53" t="s">
        <v>454</v>
      </c>
      <c r="J294" s="53" t="s">
        <v>579</v>
      </c>
      <c r="K294" s="994" t="s">
        <v>456</v>
      </c>
      <c r="L294" s="984">
        <v>722861.41</v>
      </c>
      <c r="M294" s="54">
        <v>686155.57</v>
      </c>
      <c r="N294" s="54">
        <v>618489.89</v>
      </c>
      <c r="O294" s="244">
        <v>2</v>
      </c>
    </row>
    <row r="295" spans="1:15" s="658" customFormat="1" ht="26.1" customHeight="1" x14ac:dyDescent="0.25">
      <c r="A295" s="51" t="s">
        <v>434</v>
      </c>
      <c r="B295" s="52" t="s">
        <v>201</v>
      </c>
      <c r="C295" s="237" t="s">
        <v>733</v>
      </c>
      <c r="D295" s="993" t="s">
        <v>580</v>
      </c>
      <c r="E295" s="53" t="s">
        <v>452</v>
      </c>
      <c r="F295" s="53" t="s">
        <v>459</v>
      </c>
      <c r="G295" s="53" t="s">
        <v>453</v>
      </c>
      <c r="H295" s="53" t="s">
        <v>581</v>
      </c>
      <c r="I295" s="53" t="s">
        <v>454</v>
      </c>
      <c r="J295" s="53" t="s">
        <v>458</v>
      </c>
      <c r="K295" s="994" t="s">
        <v>456</v>
      </c>
      <c r="L295" s="984">
        <v>165290.23999999999</v>
      </c>
      <c r="M295" s="54">
        <v>157024.03</v>
      </c>
      <c r="N295" s="54">
        <v>144805.01999999999</v>
      </c>
      <c r="O295" s="244">
        <v>1</v>
      </c>
    </row>
    <row r="296" spans="1:15" s="658" customFormat="1" ht="26.1" customHeight="1" x14ac:dyDescent="0.25">
      <c r="A296" s="51" t="s">
        <v>434</v>
      </c>
      <c r="B296" s="52" t="s">
        <v>201</v>
      </c>
      <c r="C296" s="237" t="s">
        <v>733</v>
      </c>
      <c r="D296" s="993" t="s">
        <v>580</v>
      </c>
      <c r="E296" s="53" t="s">
        <v>452</v>
      </c>
      <c r="F296" s="53" t="s">
        <v>459</v>
      </c>
      <c r="G296" s="53" t="s">
        <v>453</v>
      </c>
      <c r="H296" s="53" t="s">
        <v>581</v>
      </c>
      <c r="I296" s="53" t="s">
        <v>453</v>
      </c>
      <c r="J296" s="53" t="s">
        <v>579</v>
      </c>
      <c r="K296" s="994" t="s">
        <v>456</v>
      </c>
      <c r="L296" s="984">
        <v>1325275.72</v>
      </c>
      <c r="M296" s="54">
        <v>1259011.93</v>
      </c>
      <c r="N296" s="54">
        <v>872649.1</v>
      </c>
      <c r="O296" s="244">
        <v>2</v>
      </c>
    </row>
    <row r="297" spans="1:15" s="658" customFormat="1" ht="26.1" customHeight="1" x14ac:dyDescent="0.25">
      <c r="A297" s="51" t="s">
        <v>434</v>
      </c>
      <c r="B297" s="52" t="s">
        <v>201</v>
      </c>
      <c r="C297" s="237" t="s">
        <v>733</v>
      </c>
      <c r="D297" s="993" t="s">
        <v>580</v>
      </c>
      <c r="E297" s="53" t="s">
        <v>452</v>
      </c>
      <c r="F297" s="53" t="s">
        <v>459</v>
      </c>
      <c r="G297" s="53" t="s">
        <v>453</v>
      </c>
      <c r="H297" s="53" t="s">
        <v>581</v>
      </c>
      <c r="I297" s="53" t="s">
        <v>465</v>
      </c>
      <c r="J297" s="53" t="s">
        <v>562</v>
      </c>
      <c r="K297" s="994" t="s">
        <v>456</v>
      </c>
      <c r="L297" s="984">
        <v>1553090.81</v>
      </c>
      <c r="M297" s="54">
        <v>1475436.27</v>
      </c>
      <c r="N297" s="54">
        <v>562662.57999999996</v>
      </c>
      <c r="O297" s="244">
        <v>2</v>
      </c>
    </row>
    <row r="298" spans="1:15" s="658" customFormat="1" ht="23.25" customHeight="1" x14ac:dyDescent="0.25">
      <c r="A298" s="51" t="s">
        <v>434</v>
      </c>
      <c r="B298" s="52" t="s">
        <v>201</v>
      </c>
      <c r="C298" s="237" t="s">
        <v>733</v>
      </c>
      <c r="D298" s="993" t="s">
        <v>580</v>
      </c>
      <c r="E298" s="53" t="s">
        <v>452</v>
      </c>
      <c r="F298" s="53" t="s">
        <v>459</v>
      </c>
      <c r="G298" s="53" t="s">
        <v>453</v>
      </c>
      <c r="H298" s="53" t="s">
        <v>581</v>
      </c>
      <c r="I298" s="53" t="s">
        <v>465</v>
      </c>
      <c r="J298" s="53" t="s">
        <v>579</v>
      </c>
      <c r="K298" s="994" t="s">
        <v>456</v>
      </c>
      <c r="L298" s="984">
        <v>1242578.77</v>
      </c>
      <c r="M298" s="54">
        <v>1201079.49</v>
      </c>
      <c r="N298" s="54">
        <v>854709.57</v>
      </c>
      <c r="O298" s="244">
        <v>9</v>
      </c>
    </row>
    <row r="299" spans="1:15" s="658" customFormat="1" ht="26.1" customHeight="1" x14ac:dyDescent="0.25">
      <c r="A299" s="51" t="s">
        <v>434</v>
      </c>
      <c r="B299" s="52" t="s">
        <v>201</v>
      </c>
      <c r="C299" s="237" t="s">
        <v>733</v>
      </c>
      <c r="D299" s="993" t="s">
        <v>580</v>
      </c>
      <c r="E299" s="53" t="s">
        <v>452</v>
      </c>
      <c r="F299" s="53" t="s">
        <v>459</v>
      </c>
      <c r="G299" s="53" t="s">
        <v>453</v>
      </c>
      <c r="H299" s="53" t="s">
        <v>581</v>
      </c>
      <c r="I299" s="53" t="s">
        <v>465</v>
      </c>
      <c r="J299" s="53" t="s">
        <v>458</v>
      </c>
      <c r="K299" s="994" t="s">
        <v>456</v>
      </c>
      <c r="L299" s="984">
        <v>1810895.66</v>
      </c>
      <c r="M299" s="54">
        <v>1718791.86</v>
      </c>
      <c r="N299" s="54">
        <v>1513281.29</v>
      </c>
      <c r="O299" s="244">
        <v>4</v>
      </c>
    </row>
    <row r="300" spans="1:15" s="658" customFormat="1" ht="23.25" customHeight="1" x14ac:dyDescent="0.25">
      <c r="A300" s="51" t="s">
        <v>434</v>
      </c>
      <c r="B300" s="52" t="s">
        <v>201</v>
      </c>
      <c r="C300" s="237" t="s">
        <v>733</v>
      </c>
      <c r="D300" s="993" t="s">
        <v>582</v>
      </c>
      <c r="E300" s="53" t="s">
        <v>452</v>
      </c>
      <c r="F300" s="53" t="s">
        <v>452</v>
      </c>
      <c r="G300" s="53" t="s">
        <v>453</v>
      </c>
      <c r="H300" s="53" t="s">
        <v>581</v>
      </c>
      <c r="I300" s="53" t="s">
        <v>454</v>
      </c>
      <c r="J300" s="53" t="s">
        <v>583</v>
      </c>
      <c r="K300" s="994" t="s">
        <v>456</v>
      </c>
      <c r="L300" s="984">
        <v>2291091.81</v>
      </c>
      <c r="M300" s="54">
        <v>2196736.29</v>
      </c>
      <c r="N300" s="54">
        <v>1711797.31</v>
      </c>
      <c r="O300" s="244">
        <v>7</v>
      </c>
    </row>
    <row r="301" spans="1:15" s="658" customFormat="1" ht="26.1" customHeight="1" x14ac:dyDescent="0.25">
      <c r="A301" s="51" t="s">
        <v>434</v>
      </c>
      <c r="B301" s="52" t="s">
        <v>201</v>
      </c>
      <c r="C301" s="237" t="s">
        <v>733</v>
      </c>
      <c r="D301" s="993" t="s">
        <v>582</v>
      </c>
      <c r="E301" s="53" t="s">
        <v>452</v>
      </c>
      <c r="F301" s="53" t="s">
        <v>452</v>
      </c>
      <c r="G301" s="53" t="s">
        <v>453</v>
      </c>
      <c r="H301" s="53" t="s">
        <v>581</v>
      </c>
      <c r="I301" s="53" t="s">
        <v>454</v>
      </c>
      <c r="J301" s="53" t="s">
        <v>579</v>
      </c>
      <c r="K301" s="994" t="s">
        <v>456</v>
      </c>
      <c r="L301" s="984">
        <v>3977097.29</v>
      </c>
      <c r="M301" s="54">
        <v>3943043.12</v>
      </c>
      <c r="N301" s="54">
        <v>2369275.2400000002</v>
      </c>
      <c r="O301" s="244">
        <v>8</v>
      </c>
    </row>
    <row r="302" spans="1:15" s="658" customFormat="1" ht="26.1" customHeight="1" x14ac:dyDescent="0.25">
      <c r="A302" s="51" t="s">
        <v>434</v>
      </c>
      <c r="B302" s="52" t="s">
        <v>201</v>
      </c>
      <c r="C302" s="237" t="s">
        <v>733</v>
      </c>
      <c r="D302" s="993" t="s">
        <v>582</v>
      </c>
      <c r="E302" s="53" t="s">
        <v>452</v>
      </c>
      <c r="F302" s="53" t="s">
        <v>452</v>
      </c>
      <c r="G302" s="53" t="s">
        <v>453</v>
      </c>
      <c r="H302" s="53" t="s">
        <v>581</v>
      </c>
      <c r="I302" s="53" t="s">
        <v>453</v>
      </c>
      <c r="J302" s="53" t="s">
        <v>583</v>
      </c>
      <c r="K302" s="994" t="s">
        <v>456</v>
      </c>
      <c r="L302" s="984">
        <v>1084655.8600000001</v>
      </c>
      <c r="M302" s="54">
        <v>1084655.8600000001</v>
      </c>
      <c r="N302" s="54">
        <v>934761.62</v>
      </c>
      <c r="O302" s="244">
        <v>1</v>
      </c>
    </row>
    <row r="303" spans="1:15" s="658" customFormat="1" ht="26.1" customHeight="1" x14ac:dyDescent="0.25">
      <c r="A303" s="51" t="s">
        <v>434</v>
      </c>
      <c r="B303" s="52" t="s">
        <v>201</v>
      </c>
      <c r="C303" s="237" t="s">
        <v>733</v>
      </c>
      <c r="D303" s="993" t="s">
        <v>582</v>
      </c>
      <c r="E303" s="53" t="s">
        <v>452</v>
      </c>
      <c r="F303" s="53" t="s">
        <v>452</v>
      </c>
      <c r="G303" s="53" t="s">
        <v>453</v>
      </c>
      <c r="H303" s="53" t="s">
        <v>581</v>
      </c>
      <c r="I303" s="53" t="s">
        <v>465</v>
      </c>
      <c r="J303" s="53" t="s">
        <v>461</v>
      </c>
      <c r="K303" s="994" t="s">
        <v>456</v>
      </c>
      <c r="L303" s="984">
        <v>17057564.989999998</v>
      </c>
      <c r="M303" s="54">
        <v>17009642.289999999</v>
      </c>
      <c r="N303" s="54">
        <v>1994050.37</v>
      </c>
      <c r="O303" s="244">
        <v>2</v>
      </c>
    </row>
    <row r="304" spans="1:15" s="658" customFormat="1" ht="26.1" customHeight="1" x14ac:dyDescent="0.25">
      <c r="A304" s="51" t="s">
        <v>434</v>
      </c>
      <c r="B304" s="52" t="s">
        <v>201</v>
      </c>
      <c r="C304" s="237" t="s">
        <v>733</v>
      </c>
      <c r="D304" s="993" t="s">
        <v>582</v>
      </c>
      <c r="E304" s="53" t="s">
        <v>452</v>
      </c>
      <c r="F304" s="53" t="s">
        <v>452</v>
      </c>
      <c r="G304" s="53" t="s">
        <v>453</v>
      </c>
      <c r="H304" s="53" t="s">
        <v>581</v>
      </c>
      <c r="I304" s="53" t="s">
        <v>465</v>
      </c>
      <c r="J304" s="53" t="s">
        <v>583</v>
      </c>
      <c r="K304" s="994" t="s">
        <v>456</v>
      </c>
      <c r="L304" s="984">
        <v>2826375.28</v>
      </c>
      <c r="M304" s="54">
        <v>2699573.39</v>
      </c>
      <c r="N304" s="54">
        <v>998115.57</v>
      </c>
      <c r="O304" s="244">
        <v>12</v>
      </c>
    </row>
    <row r="305" spans="1:15" s="658" customFormat="1" ht="26.1" customHeight="1" x14ac:dyDescent="0.25">
      <c r="A305" s="51" t="s">
        <v>434</v>
      </c>
      <c r="B305" s="52" t="s">
        <v>201</v>
      </c>
      <c r="C305" s="237" t="s">
        <v>733</v>
      </c>
      <c r="D305" s="993" t="s">
        <v>582</v>
      </c>
      <c r="E305" s="53" t="s">
        <v>452</v>
      </c>
      <c r="F305" s="53" t="s">
        <v>452</v>
      </c>
      <c r="G305" s="53" t="s">
        <v>453</v>
      </c>
      <c r="H305" s="53" t="s">
        <v>581</v>
      </c>
      <c r="I305" s="53" t="s">
        <v>465</v>
      </c>
      <c r="J305" s="53" t="s">
        <v>579</v>
      </c>
      <c r="K305" s="994" t="s">
        <v>456</v>
      </c>
      <c r="L305" s="984">
        <v>1090105.8500000001</v>
      </c>
      <c r="M305" s="54">
        <v>1040841.76</v>
      </c>
      <c r="N305" s="54">
        <v>793887.13</v>
      </c>
      <c r="O305" s="244">
        <v>5</v>
      </c>
    </row>
    <row r="306" spans="1:15" s="658" customFormat="1" ht="26.1" customHeight="1" x14ac:dyDescent="0.25">
      <c r="A306" s="51" t="s">
        <v>434</v>
      </c>
      <c r="B306" s="52" t="s">
        <v>201</v>
      </c>
      <c r="C306" s="237" t="s">
        <v>733</v>
      </c>
      <c r="D306" s="993" t="s">
        <v>582</v>
      </c>
      <c r="E306" s="53" t="s">
        <v>452</v>
      </c>
      <c r="F306" s="53" t="s">
        <v>457</v>
      </c>
      <c r="G306" s="53" t="s">
        <v>453</v>
      </c>
      <c r="H306" s="53" t="s">
        <v>581</v>
      </c>
      <c r="I306" s="53" t="s">
        <v>454</v>
      </c>
      <c r="J306" s="53" t="s">
        <v>583</v>
      </c>
      <c r="K306" s="994" t="s">
        <v>456</v>
      </c>
      <c r="L306" s="984">
        <v>4969760.2</v>
      </c>
      <c r="M306" s="54">
        <v>4714061.67</v>
      </c>
      <c r="N306" s="54">
        <v>1492134.68</v>
      </c>
      <c r="O306" s="244">
        <v>17</v>
      </c>
    </row>
    <row r="307" spans="1:15" s="658" customFormat="1" ht="26.1" customHeight="1" x14ac:dyDescent="0.25">
      <c r="A307" s="51" t="s">
        <v>434</v>
      </c>
      <c r="B307" s="52" t="s">
        <v>201</v>
      </c>
      <c r="C307" s="237" t="s">
        <v>733</v>
      </c>
      <c r="D307" s="993" t="s">
        <v>582</v>
      </c>
      <c r="E307" s="53" t="s">
        <v>452</v>
      </c>
      <c r="F307" s="53" t="s">
        <v>457</v>
      </c>
      <c r="G307" s="53" t="s">
        <v>453</v>
      </c>
      <c r="H307" s="53" t="s">
        <v>581</v>
      </c>
      <c r="I307" s="53" t="s">
        <v>454</v>
      </c>
      <c r="J307" s="53" t="s">
        <v>579</v>
      </c>
      <c r="K307" s="994" t="s">
        <v>456</v>
      </c>
      <c r="L307" s="984">
        <v>1073795.4099999999</v>
      </c>
      <c r="M307" s="54">
        <v>1023662.64</v>
      </c>
      <c r="N307" s="54">
        <v>863231.15</v>
      </c>
      <c r="O307" s="244">
        <v>4</v>
      </c>
    </row>
    <row r="308" spans="1:15" s="658" customFormat="1" ht="26.1" customHeight="1" x14ac:dyDescent="0.25">
      <c r="A308" s="51" t="s">
        <v>434</v>
      </c>
      <c r="B308" s="52" t="s">
        <v>201</v>
      </c>
      <c r="C308" s="237" t="s">
        <v>733</v>
      </c>
      <c r="D308" s="993" t="s">
        <v>582</v>
      </c>
      <c r="E308" s="53" t="s">
        <v>452</v>
      </c>
      <c r="F308" s="53" t="s">
        <v>457</v>
      </c>
      <c r="G308" s="53" t="s">
        <v>453</v>
      </c>
      <c r="H308" s="53" t="s">
        <v>581</v>
      </c>
      <c r="I308" s="53" t="s">
        <v>453</v>
      </c>
      <c r="J308" s="53" t="s">
        <v>583</v>
      </c>
      <c r="K308" s="994" t="s">
        <v>456</v>
      </c>
      <c r="L308" s="984">
        <v>401755.73</v>
      </c>
      <c r="M308" s="54">
        <v>379659.17</v>
      </c>
      <c r="N308" s="54">
        <v>302078.48</v>
      </c>
      <c r="O308" s="244">
        <v>1</v>
      </c>
    </row>
    <row r="309" spans="1:15" s="658" customFormat="1" ht="26.1" customHeight="1" x14ac:dyDescent="0.25">
      <c r="A309" s="51" t="s">
        <v>434</v>
      </c>
      <c r="B309" s="52" t="s">
        <v>201</v>
      </c>
      <c r="C309" s="237" t="s">
        <v>733</v>
      </c>
      <c r="D309" s="993" t="s">
        <v>582</v>
      </c>
      <c r="E309" s="53" t="s">
        <v>452</v>
      </c>
      <c r="F309" s="53" t="s">
        <v>457</v>
      </c>
      <c r="G309" s="53" t="s">
        <v>453</v>
      </c>
      <c r="H309" s="53" t="s">
        <v>581</v>
      </c>
      <c r="I309" s="53" t="s">
        <v>465</v>
      </c>
      <c r="J309" s="53" t="s">
        <v>461</v>
      </c>
      <c r="K309" s="994" t="s">
        <v>456</v>
      </c>
      <c r="L309" s="984">
        <v>3366059.75</v>
      </c>
      <c r="M309" s="54">
        <v>3366059.75</v>
      </c>
      <c r="N309" s="54">
        <v>668801.74</v>
      </c>
      <c r="O309" s="244">
        <v>4</v>
      </c>
    </row>
    <row r="310" spans="1:15" s="658" customFormat="1" ht="26.1" customHeight="1" x14ac:dyDescent="0.25">
      <c r="A310" s="51" t="s">
        <v>434</v>
      </c>
      <c r="B310" s="52" t="s">
        <v>201</v>
      </c>
      <c r="C310" s="237" t="s">
        <v>733</v>
      </c>
      <c r="D310" s="993" t="s">
        <v>582</v>
      </c>
      <c r="E310" s="53" t="s">
        <v>452</v>
      </c>
      <c r="F310" s="53" t="s">
        <v>457</v>
      </c>
      <c r="G310" s="53" t="s">
        <v>453</v>
      </c>
      <c r="H310" s="53" t="s">
        <v>581</v>
      </c>
      <c r="I310" s="53" t="s">
        <v>465</v>
      </c>
      <c r="J310" s="53" t="s">
        <v>583</v>
      </c>
      <c r="K310" s="994" t="s">
        <v>456</v>
      </c>
      <c r="L310" s="984">
        <v>6296579.5</v>
      </c>
      <c r="M310" s="54">
        <v>6016833.6500000004</v>
      </c>
      <c r="N310" s="54">
        <v>3464087.95</v>
      </c>
      <c r="O310" s="244">
        <v>24</v>
      </c>
    </row>
    <row r="311" spans="1:15" s="658" customFormat="1" ht="26.1" customHeight="1" x14ac:dyDescent="0.25">
      <c r="A311" s="51" t="s">
        <v>434</v>
      </c>
      <c r="B311" s="52" t="s">
        <v>201</v>
      </c>
      <c r="C311" s="237" t="s">
        <v>733</v>
      </c>
      <c r="D311" s="993" t="s">
        <v>582</v>
      </c>
      <c r="E311" s="53" t="s">
        <v>452</v>
      </c>
      <c r="F311" s="53" t="s">
        <v>457</v>
      </c>
      <c r="G311" s="53" t="s">
        <v>453</v>
      </c>
      <c r="H311" s="53" t="s">
        <v>581</v>
      </c>
      <c r="I311" s="53" t="s">
        <v>465</v>
      </c>
      <c r="J311" s="53" t="s">
        <v>579</v>
      </c>
      <c r="K311" s="994" t="s">
        <v>456</v>
      </c>
      <c r="L311" s="984">
        <v>3049982.14</v>
      </c>
      <c r="M311" s="54">
        <v>2901961.04</v>
      </c>
      <c r="N311" s="54">
        <v>1675206.67</v>
      </c>
      <c r="O311" s="244">
        <v>21</v>
      </c>
    </row>
    <row r="312" spans="1:15" s="658" customFormat="1" ht="26.1" customHeight="1" x14ac:dyDescent="0.25">
      <c r="A312" s="51" t="s">
        <v>434</v>
      </c>
      <c r="B312" s="52" t="s">
        <v>201</v>
      </c>
      <c r="C312" s="237" t="s">
        <v>733</v>
      </c>
      <c r="D312" s="993" t="s">
        <v>582</v>
      </c>
      <c r="E312" s="53" t="s">
        <v>452</v>
      </c>
      <c r="F312" s="53" t="s">
        <v>457</v>
      </c>
      <c r="G312" s="53" t="s">
        <v>453</v>
      </c>
      <c r="H312" s="53" t="s">
        <v>581</v>
      </c>
      <c r="I312" s="53" t="s">
        <v>465</v>
      </c>
      <c r="J312" s="53" t="s">
        <v>458</v>
      </c>
      <c r="K312" s="994" t="s">
        <v>456</v>
      </c>
      <c r="L312" s="984">
        <v>2115447.2400000002</v>
      </c>
      <c r="M312" s="54">
        <v>2068799.59</v>
      </c>
      <c r="N312" s="54">
        <v>1624055.81</v>
      </c>
      <c r="O312" s="244">
        <v>5</v>
      </c>
    </row>
    <row r="313" spans="1:15" s="658" customFormat="1" ht="26.1" customHeight="1" x14ac:dyDescent="0.25">
      <c r="A313" s="51" t="s">
        <v>434</v>
      </c>
      <c r="B313" s="52" t="s">
        <v>201</v>
      </c>
      <c r="C313" s="237" t="s">
        <v>733</v>
      </c>
      <c r="D313" s="993" t="s">
        <v>582</v>
      </c>
      <c r="E313" s="53" t="s">
        <v>452</v>
      </c>
      <c r="F313" s="53" t="s">
        <v>459</v>
      </c>
      <c r="G313" s="53" t="s">
        <v>453</v>
      </c>
      <c r="H313" s="53" t="s">
        <v>581</v>
      </c>
      <c r="I313" s="53" t="s">
        <v>454</v>
      </c>
      <c r="J313" s="53" t="s">
        <v>583</v>
      </c>
      <c r="K313" s="994" t="s">
        <v>456</v>
      </c>
      <c r="L313" s="984">
        <v>3282805.28</v>
      </c>
      <c r="M313" s="54">
        <v>3101073.87</v>
      </c>
      <c r="N313" s="54">
        <v>1633067.6</v>
      </c>
      <c r="O313" s="244">
        <v>5</v>
      </c>
    </row>
    <row r="314" spans="1:15" s="658" customFormat="1" ht="26.1" customHeight="1" x14ac:dyDescent="0.25">
      <c r="A314" s="51" t="s">
        <v>434</v>
      </c>
      <c r="B314" s="52" t="s">
        <v>201</v>
      </c>
      <c r="C314" s="237" t="s">
        <v>733</v>
      </c>
      <c r="D314" s="993" t="s">
        <v>582</v>
      </c>
      <c r="E314" s="53" t="s">
        <v>452</v>
      </c>
      <c r="F314" s="53" t="s">
        <v>459</v>
      </c>
      <c r="G314" s="53" t="s">
        <v>453</v>
      </c>
      <c r="H314" s="53" t="s">
        <v>581</v>
      </c>
      <c r="I314" s="53" t="s">
        <v>454</v>
      </c>
      <c r="J314" s="53" t="s">
        <v>579</v>
      </c>
      <c r="K314" s="994" t="s">
        <v>456</v>
      </c>
      <c r="L314" s="984">
        <v>809092.7</v>
      </c>
      <c r="M314" s="54">
        <v>764592.6</v>
      </c>
      <c r="N314" s="54">
        <v>352192.61</v>
      </c>
      <c r="O314" s="244">
        <v>2</v>
      </c>
    </row>
    <row r="315" spans="1:15" s="658" customFormat="1" ht="26.1" customHeight="1" x14ac:dyDescent="0.25">
      <c r="A315" s="51" t="s">
        <v>434</v>
      </c>
      <c r="B315" s="52" t="s">
        <v>201</v>
      </c>
      <c r="C315" s="237" t="s">
        <v>733</v>
      </c>
      <c r="D315" s="993" t="s">
        <v>582</v>
      </c>
      <c r="E315" s="53" t="s">
        <v>452</v>
      </c>
      <c r="F315" s="53" t="s">
        <v>459</v>
      </c>
      <c r="G315" s="53" t="s">
        <v>453</v>
      </c>
      <c r="H315" s="53" t="s">
        <v>581</v>
      </c>
      <c r="I315" s="53" t="s">
        <v>454</v>
      </c>
      <c r="J315" s="53" t="s">
        <v>458</v>
      </c>
      <c r="K315" s="994" t="s">
        <v>456</v>
      </c>
      <c r="L315" s="984">
        <v>457155.99</v>
      </c>
      <c r="M315" s="54">
        <v>431197.17</v>
      </c>
      <c r="N315" s="54">
        <v>384782.05</v>
      </c>
      <c r="O315" s="244">
        <v>1</v>
      </c>
    </row>
    <row r="316" spans="1:15" s="658" customFormat="1" ht="26.1" customHeight="1" x14ac:dyDescent="0.25">
      <c r="A316" s="51" t="s">
        <v>434</v>
      </c>
      <c r="B316" s="52" t="s">
        <v>201</v>
      </c>
      <c r="C316" s="237" t="s">
        <v>733</v>
      </c>
      <c r="D316" s="993" t="s">
        <v>582</v>
      </c>
      <c r="E316" s="53" t="s">
        <v>452</v>
      </c>
      <c r="F316" s="53" t="s">
        <v>459</v>
      </c>
      <c r="G316" s="53" t="s">
        <v>453</v>
      </c>
      <c r="H316" s="53" t="s">
        <v>581</v>
      </c>
      <c r="I316" s="53" t="s">
        <v>465</v>
      </c>
      <c r="J316" s="53" t="s">
        <v>461</v>
      </c>
      <c r="K316" s="994" t="s">
        <v>456</v>
      </c>
      <c r="L316" s="984">
        <v>7331096.25</v>
      </c>
      <c r="M316" s="54">
        <v>7331096.25</v>
      </c>
      <c r="N316" s="54">
        <v>4091029.64</v>
      </c>
      <c r="O316" s="244">
        <v>3</v>
      </c>
    </row>
    <row r="317" spans="1:15" s="658" customFormat="1" ht="26.1" customHeight="1" x14ac:dyDescent="0.25">
      <c r="A317" s="51" t="s">
        <v>434</v>
      </c>
      <c r="B317" s="52" t="s">
        <v>201</v>
      </c>
      <c r="C317" s="237" t="s">
        <v>733</v>
      </c>
      <c r="D317" s="993" t="s">
        <v>582</v>
      </c>
      <c r="E317" s="53" t="s">
        <v>452</v>
      </c>
      <c r="F317" s="53" t="s">
        <v>459</v>
      </c>
      <c r="G317" s="53" t="s">
        <v>453</v>
      </c>
      <c r="H317" s="53" t="s">
        <v>581</v>
      </c>
      <c r="I317" s="53" t="s">
        <v>465</v>
      </c>
      <c r="J317" s="53" t="s">
        <v>583</v>
      </c>
      <c r="K317" s="994" t="s">
        <v>456</v>
      </c>
      <c r="L317" s="984">
        <v>5024701.7</v>
      </c>
      <c r="M317" s="54">
        <v>4847500.2699999996</v>
      </c>
      <c r="N317" s="54">
        <v>2684467.42</v>
      </c>
      <c r="O317" s="244">
        <v>6</v>
      </c>
    </row>
    <row r="318" spans="1:15" s="658" customFormat="1" ht="26.1" customHeight="1" x14ac:dyDescent="0.25">
      <c r="A318" s="51" t="s">
        <v>434</v>
      </c>
      <c r="B318" s="52" t="s">
        <v>201</v>
      </c>
      <c r="C318" s="237" t="s">
        <v>733</v>
      </c>
      <c r="D318" s="993" t="s">
        <v>582</v>
      </c>
      <c r="E318" s="53" t="s">
        <v>452</v>
      </c>
      <c r="F318" s="53" t="s">
        <v>459</v>
      </c>
      <c r="G318" s="53" t="s">
        <v>453</v>
      </c>
      <c r="H318" s="53" t="s">
        <v>581</v>
      </c>
      <c r="I318" s="53" t="s">
        <v>465</v>
      </c>
      <c r="J318" s="53" t="s">
        <v>579</v>
      </c>
      <c r="K318" s="994" t="s">
        <v>456</v>
      </c>
      <c r="L318" s="984">
        <v>2041484.62</v>
      </c>
      <c r="M318" s="54">
        <v>1966227.32</v>
      </c>
      <c r="N318" s="54">
        <v>817655.03</v>
      </c>
      <c r="O318" s="244">
        <v>3</v>
      </c>
    </row>
    <row r="319" spans="1:15" s="658" customFormat="1" ht="26.1" customHeight="1" x14ac:dyDescent="0.25">
      <c r="A319" s="51" t="s">
        <v>434</v>
      </c>
      <c r="B319" s="52" t="s">
        <v>201</v>
      </c>
      <c r="C319" s="237" t="s">
        <v>733</v>
      </c>
      <c r="D319" s="993" t="s">
        <v>584</v>
      </c>
      <c r="E319" s="53" t="s">
        <v>452</v>
      </c>
      <c r="F319" s="53" t="s">
        <v>457</v>
      </c>
      <c r="G319" s="53" t="s">
        <v>453</v>
      </c>
      <c r="H319" s="53" t="s">
        <v>581</v>
      </c>
      <c r="I319" s="53" t="s">
        <v>465</v>
      </c>
      <c r="J319" s="53" t="s">
        <v>458</v>
      </c>
      <c r="K319" s="994" t="s">
        <v>456</v>
      </c>
      <c r="L319" s="984">
        <v>2699896.87</v>
      </c>
      <c r="M319" s="54">
        <v>2604927.0499999998</v>
      </c>
      <c r="N319" s="54">
        <v>663284.14</v>
      </c>
      <c r="O319" s="244">
        <v>2</v>
      </c>
    </row>
    <row r="320" spans="1:15" s="658" customFormat="1" ht="26.1" customHeight="1" x14ac:dyDescent="0.25">
      <c r="A320" s="51" t="s">
        <v>434</v>
      </c>
      <c r="B320" s="52" t="s">
        <v>201</v>
      </c>
      <c r="C320" s="237" t="s">
        <v>733</v>
      </c>
      <c r="D320" s="993" t="s">
        <v>584</v>
      </c>
      <c r="E320" s="53" t="s">
        <v>452</v>
      </c>
      <c r="F320" s="53" t="s">
        <v>459</v>
      </c>
      <c r="G320" s="53" t="s">
        <v>453</v>
      </c>
      <c r="H320" s="53" t="s">
        <v>581</v>
      </c>
      <c r="I320" s="53" t="s">
        <v>465</v>
      </c>
      <c r="J320" s="53" t="s">
        <v>461</v>
      </c>
      <c r="K320" s="994" t="s">
        <v>456</v>
      </c>
      <c r="L320" s="984">
        <v>1106112.04</v>
      </c>
      <c r="M320" s="54">
        <v>1106112.04</v>
      </c>
      <c r="N320" s="54">
        <v>604163.68000000005</v>
      </c>
      <c r="O320" s="244">
        <v>2</v>
      </c>
    </row>
    <row r="321" spans="1:15" s="658" customFormat="1" ht="26.1" customHeight="1" x14ac:dyDescent="0.25">
      <c r="A321" s="51" t="s">
        <v>434</v>
      </c>
      <c r="B321" s="52" t="s">
        <v>201</v>
      </c>
      <c r="C321" s="237" t="s">
        <v>733</v>
      </c>
      <c r="D321" s="993" t="s">
        <v>584</v>
      </c>
      <c r="E321" s="53" t="s">
        <v>452</v>
      </c>
      <c r="F321" s="53" t="s">
        <v>459</v>
      </c>
      <c r="G321" s="53" t="s">
        <v>453</v>
      </c>
      <c r="H321" s="53" t="s">
        <v>581</v>
      </c>
      <c r="I321" s="53" t="s">
        <v>465</v>
      </c>
      <c r="J321" s="53" t="s">
        <v>458</v>
      </c>
      <c r="K321" s="994" t="s">
        <v>456</v>
      </c>
      <c r="L321" s="984">
        <v>1967010.19</v>
      </c>
      <c r="M321" s="54">
        <v>1919818.27</v>
      </c>
      <c r="N321" s="54">
        <v>1166298.3600000001</v>
      </c>
      <c r="O321" s="244">
        <v>2</v>
      </c>
    </row>
    <row r="322" spans="1:15" s="658" customFormat="1" ht="26.1" customHeight="1" x14ac:dyDescent="0.25">
      <c r="A322" s="51" t="s">
        <v>435</v>
      </c>
      <c r="B322" s="52" t="s">
        <v>201</v>
      </c>
      <c r="C322" s="237" t="s">
        <v>733</v>
      </c>
      <c r="D322" s="993" t="s">
        <v>585</v>
      </c>
      <c r="E322" s="53" t="s">
        <v>452</v>
      </c>
      <c r="F322" s="53" t="s">
        <v>452</v>
      </c>
      <c r="G322" s="53" t="s">
        <v>452</v>
      </c>
      <c r="H322" s="53" t="s">
        <v>586</v>
      </c>
      <c r="I322" s="53" t="s">
        <v>563</v>
      </c>
      <c r="J322" s="53" t="s">
        <v>461</v>
      </c>
      <c r="K322" s="994" t="s">
        <v>456</v>
      </c>
      <c r="L322" s="984">
        <v>536715.46</v>
      </c>
      <c r="M322" s="54">
        <v>536715.46</v>
      </c>
      <c r="N322" s="54">
        <v>0</v>
      </c>
      <c r="O322" s="244">
        <v>1</v>
      </c>
    </row>
    <row r="323" spans="1:15" s="658" customFormat="1" ht="21" customHeight="1" x14ac:dyDescent="0.25">
      <c r="A323" s="51" t="s">
        <v>435</v>
      </c>
      <c r="B323" s="52" t="s">
        <v>201</v>
      </c>
      <c r="C323" s="237" t="s">
        <v>733</v>
      </c>
      <c r="D323" s="993" t="s">
        <v>585</v>
      </c>
      <c r="E323" s="53" t="s">
        <v>452</v>
      </c>
      <c r="F323" s="53" t="s">
        <v>452</v>
      </c>
      <c r="G323" s="53" t="s">
        <v>452</v>
      </c>
      <c r="H323" s="53" t="s">
        <v>586</v>
      </c>
      <c r="I323" s="53" t="s">
        <v>563</v>
      </c>
      <c r="J323" s="53" t="s">
        <v>562</v>
      </c>
      <c r="K323" s="994" t="s">
        <v>456</v>
      </c>
      <c r="L323" s="984">
        <v>146740.92000000001</v>
      </c>
      <c r="M323" s="54">
        <v>139403.87</v>
      </c>
      <c r="N323" s="54">
        <v>92832.56</v>
      </c>
      <c r="O323" s="244">
        <v>1</v>
      </c>
    </row>
    <row r="324" spans="1:15" s="658" customFormat="1" ht="21" customHeight="1" x14ac:dyDescent="0.25">
      <c r="A324" s="51" t="s">
        <v>435</v>
      </c>
      <c r="B324" s="52" t="s">
        <v>201</v>
      </c>
      <c r="C324" s="237" t="s">
        <v>733</v>
      </c>
      <c r="D324" s="993" t="s">
        <v>585</v>
      </c>
      <c r="E324" s="53" t="s">
        <v>452</v>
      </c>
      <c r="F324" s="53" t="s">
        <v>452</v>
      </c>
      <c r="G324" s="53" t="s">
        <v>452</v>
      </c>
      <c r="H324" s="53" t="s">
        <v>586</v>
      </c>
      <c r="I324" s="53" t="s">
        <v>454</v>
      </c>
      <c r="J324" s="53" t="s">
        <v>562</v>
      </c>
      <c r="K324" s="994" t="s">
        <v>456</v>
      </c>
      <c r="L324" s="984">
        <v>134440.91</v>
      </c>
      <c r="M324" s="54">
        <v>134440.91</v>
      </c>
      <c r="N324" s="54">
        <v>130552.98</v>
      </c>
      <c r="O324" s="244">
        <v>1</v>
      </c>
    </row>
    <row r="325" spans="1:15" s="658" customFormat="1" ht="23.25" customHeight="1" x14ac:dyDescent="0.25">
      <c r="A325" s="51" t="s">
        <v>435</v>
      </c>
      <c r="B325" s="52" t="s">
        <v>201</v>
      </c>
      <c r="C325" s="237" t="s">
        <v>733</v>
      </c>
      <c r="D325" s="993" t="s">
        <v>585</v>
      </c>
      <c r="E325" s="53" t="s">
        <v>452</v>
      </c>
      <c r="F325" s="53" t="s">
        <v>452</v>
      </c>
      <c r="G325" s="53" t="s">
        <v>452</v>
      </c>
      <c r="H325" s="53" t="s">
        <v>586</v>
      </c>
      <c r="I325" s="53" t="s">
        <v>465</v>
      </c>
      <c r="J325" s="53" t="s">
        <v>562</v>
      </c>
      <c r="K325" s="994" t="s">
        <v>456</v>
      </c>
      <c r="L325" s="984">
        <v>2196725.4</v>
      </c>
      <c r="M325" s="54">
        <v>2118652.64</v>
      </c>
      <c r="N325" s="54">
        <v>110646.7</v>
      </c>
      <c r="O325" s="244">
        <v>6</v>
      </c>
    </row>
    <row r="326" spans="1:15" s="658" customFormat="1" ht="26.1" customHeight="1" x14ac:dyDescent="0.25">
      <c r="A326" s="51" t="s">
        <v>435</v>
      </c>
      <c r="B326" s="52" t="s">
        <v>201</v>
      </c>
      <c r="C326" s="237" t="s">
        <v>733</v>
      </c>
      <c r="D326" s="993" t="s">
        <v>585</v>
      </c>
      <c r="E326" s="53" t="s">
        <v>452</v>
      </c>
      <c r="F326" s="53" t="s">
        <v>452</v>
      </c>
      <c r="G326" s="53" t="s">
        <v>453</v>
      </c>
      <c r="H326" s="53" t="s">
        <v>586</v>
      </c>
      <c r="I326" s="53" t="s">
        <v>465</v>
      </c>
      <c r="J326" s="53" t="s">
        <v>461</v>
      </c>
      <c r="K326" s="994" t="s">
        <v>456</v>
      </c>
      <c r="L326" s="984">
        <v>466426.69</v>
      </c>
      <c r="M326" s="54">
        <v>466426.69</v>
      </c>
      <c r="N326" s="54">
        <v>320046.46000000002</v>
      </c>
      <c r="O326" s="244">
        <v>1</v>
      </c>
    </row>
    <row r="327" spans="1:15" s="658" customFormat="1" ht="26.1" customHeight="1" x14ac:dyDescent="0.25">
      <c r="A327" s="51" t="s">
        <v>435</v>
      </c>
      <c r="B327" s="52" t="s">
        <v>201</v>
      </c>
      <c r="C327" s="237" t="s">
        <v>733</v>
      </c>
      <c r="D327" s="993" t="s">
        <v>585</v>
      </c>
      <c r="E327" s="53" t="s">
        <v>452</v>
      </c>
      <c r="F327" s="53" t="s">
        <v>452</v>
      </c>
      <c r="G327" s="53" t="s">
        <v>453</v>
      </c>
      <c r="H327" s="53" t="s">
        <v>586</v>
      </c>
      <c r="I327" s="53" t="s">
        <v>465</v>
      </c>
      <c r="J327" s="53" t="s">
        <v>562</v>
      </c>
      <c r="K327" s="994" t="s">
        <v>456</v>
      </c>
      <c r="L327" s="984">
        <v>818911.03</v>
      </c>
      <c r="M327" s="54">
        <v>818911.03</v>
      </c>
      <c r="N327" s="54">
        <v>186200.53</v>
      </c>
      <c r="O327" s="244">
        <v>3</v>
      </c>
    </row>
    <row r="328" spans="1:15" s="658" customFormat="1" ht="26.1" customHeight="1" x14ac:dyDescent="0.25">
      <c r="A328" s="51" t="s">
        <v>435</v>
      </c>
      <c r="B328" s="52" t="s">
        <v>201</v>
      </c>
      <c r="C328" s="237" t="s">
        <v>733</v>
      </c>
      <c r="D328" s="993" t="s">
        <v>585</v>
      </c>
      <c r="E328" s="53" t="s">
        <v>452</v>
      </c>
      <c r="F328" s="53" t="s">
        <v>457</v>
      </c>
      <c r="G328" s="53" t="s">
        <v>452</v>
      </c>
      <c r="H328" s="53" t="s">
        <v>586</v>
      </c>
      <c r="I328" s="53" t="s">
        <v>563</v>
      </c>
      <c r="J328" s="53" t="s">
        <v>562</v>
      </c>
      <c r="K328" s="994" t="s">
        <v>456</v>
      </c>
      <c r="L328" s="984">
        <v>700041.36</v>
      </c>
      <c r="M328" s="54">
        <v>700041.36</v>
      </c>
      <c r="N328" s="54">
        <v>212</v>
      </c>
      <c r="O328" s="244">
        <v>1</v>
      </c>
    </row>
    <row r="329" spans="1:15" s="658" customFormat="1" ht="26.1" customHeight="1" x14ac:dyDescent="0.25">
      <c r="A329" s="51" t="s">
        <v>435</v>
      </c>
      <c r="B329" s="52" t="s">
        <v>201</v>
      </c>
      <c r="C329" s="237" t="s">
        <v>733</v>
      </c>
      <c r="D329" s="993" t="s">
        <v>585</v>
      </c>
      <c r="E329" s="53" t="s">
        <v>452</v>
      </c>
      <c r="F329" s="53" t="s">
        <v>457</v>
      </c>
      <c r="G329" s="53" t="s">
        <v>452</v>
      </c>
      <c r="H329" s="53" t="s">
        <v>586</v>
      </c>
      <c r="I329" s="53" t="s">
        <v>465</v>
      </c>
      <c r="J329" s="53" t="s">
        <v>562</v>
      </c>
      <c r="K329" s="994" t="s">
        <v>456</v>
      </c>
      <c r="L329" s="984">
        <v>307096.18</v>
      </c>
      <c r="M329" s="54">
        <v>307096.18</v>
      </c>
      <c r="N329" s="54">
        <v>172206.53</v>
      </c>
      <c r="O329" s="244">
        <v>2</v>
      </c>
    </row>
    <row r="330" spans="1:15" s="658" customFormat="1" ht="26.1" customHeight="1" x14ac:dyDescent="0.25">
      <c r="A330" s="51" t="s">
        <v>435</v>
      </c>
      <c r="B330" s="52" t="s">
        <v>201</v>
      </c>
      <c r="C330" s="237" t="s">
        <v>733</v>
      </c>
      <c r="D330" s="993" t="s">
        <v>585</v>
      </c>
      <c r="E330" s="53" t="s">
        <v>452</v>
      </c>
      <c r="F330" s="53" t="s">
        <v>457</v>
      </c>
      <c r="G330" s="53" t="s">
        <v>453</v>
      </c>
      <c r="H330" s="53" t="s">
        <v>586</v>
      </c>
      <c r="I330" s="53" t="s">
        <v>563</v>
      </c>
      <c r="J330" s="53" t="s">
        <v>562</v>
      </c>
      <c r="K330" s="994" t="s">
        <v>456</v>
      </c>
      <c r="L330" s="984">
        <v>6577580.9199999999</v>
      </c>
      <c r="M330" s="54">
        <v>6577580.9199999999</v>
      </c>
      <c r="N330" s="54">
        <v>650485.62</v>
      </c>
      <c r="O330" s="244">
        <v>4</v>
      </c>
    </row>
    <row r="331" spans="1:15" s="658" customFormat="1" ht="26.1" customHeight="1" x14ac:dyDescent="0.25">
      <c r="A331" s="51" t="s">
        <v>435</v>
      </c>
      <c r="B331" s="52" t="s">
        <v>201</v>
      </c>
      <c r="C331" s="237" t="s">
        <v>733</v>
      </c>
      <c r="D331" s="993" t="s">
        <v>585</v>
      </c>
      <c r="E331" s="53" t="s">
        <v>452</v>
      </c>
      <c r="F331" s="53" t="s">
        <v>457</v>
      </c>
      <c r="G331" s="53" t="s">
        <v>453</v>
      </c>
      <c r="H331" s="53" t="s">
        <v>586</v>
      </c>
      <c r="I331" s="53" t="s">
        <v>454</v>
      </c>
      <c r="J331" s="53" t="s">
        <v>579</v>
      </c>
      <c r="K331" s="994" t="s">
        <v>456</v>
      </c>
      <c r="L331" s="984">
        <v>91955.26</v>
      </c>
      <c r="M331" s="54">
        <v>77839.16</v>
      </c>
      <c r="N331" s="54">
        <v>0</v>
      </c>
      <c r="O331" s="244">
        <v>1</v>
      </c>
    </row>
    <row r="332" spans="1:15" s="658" customFormat="1" ht="26.1" customHeight="1" x14ac:dyDescent="0.25">
      <c r="A332" s="51" t="s">
        <v>435</v>
      </c>
      <c r="B332" s="52" t="s">
        <v>201</v>
      </c>
      <c r="C332" s="237" t="s">
        <v>733</v>
      </c>
      <c r="D332" s="993" t="s">
        <v>585</v>
      </c>
      <c r="E332" s="53" t="s">
        <v>452</v>
      </c>
      <c r="F332" s="53" t="s">
        <v>457</v>
      </c>
      <c r="G332" s="53" t="s">
        <v>453</v>
      </c>
      <c r="H332" s="53" t="s">
        <v>586</v>
      </c>
      <c r="I332" s="53" t="s">
        <v>465</v>
      </c>
      <c r="J332" s="53" t="s">
        <v>461</v>
      </c>
      <c r="K332" s="994" t="s">
        <v>456</v>
      </c>
      <c r="L332" s="984">
        <v>111924.55</v>
      </c>
      <c r="M332" s="54">
        <v>111924.55</v>
      </c>
      <c r="N332" s="54">
        <v>84827.97</v>
      </c>
      <c r="O332" s="244">
        <v>1</v>
      </c>
    </row>
    <row r="333" spans="1:15" s="658" customFormat="1" ht="26.1" customHeight="1" x14ac:dyDescent="0.25">
      <c r="A333" s="51" t="s">
        <v>435</v>
      </c>
      <c r="B333" s="52" t="s">
        <v>201</v>
      </c>
      <c r="C333" s="237" t="s">
        <v>733</v>
      </c>
      <c r="D333" s="993" t="s">
        <v>585</v>
      </c>
      <c r="E333" s="53" t="s">
        <v>452</v>
      </c>
      <c r="F333" s="53" t="s">
        <v>457</v>
      </c>
      <c r="G333" s="53" t="s">
        <v>453</v>
      </c>
      <c r="H333" s="53" t="s">
        <v>586</v>
      </c>
      <c r="I333" s="53" t="s">
        <v>465</v>
      </c>
      <c r="J333" s="53" t="s">
        <v>562</v>
      </c>
      <c r="K333" s="994" t="s">
        <v>456</v>
      </c>
      <c r="L333" s="984">
        <v>2909047.42</v>
      </c>
      <c r="M333" s="54">
        <v>2876289.7</v>
      </c>
      <c r="N333" s="54">
        <v>1682277.07</v>
      </c>
      <c r="O333" s="244">
        <v>17</v>
      </c>
    </row>
    <row r="334" spans="1:15" s="658" customFormat="1" ht="26.1" customHeight="1" x14ac:dyDescent="0.25">
      <c r="A334" s="51" t="s">
        <v>435</v>
      </c>
      <c r="B334" s="52" t="s">
        <v>201</v>
      </c>
      <c r="C334" s="237" t="s">
        <v>733</v>
      </c>
      <c r="D334" s="993" t="s">
        <v>585</v>
      </c>
      <c r="E334" s="53" t="s">
        <v>452</v>
      </c>
      <c r="F334" s="53" t="s">
        <v>457</v>
      </c>
      <c r="G334" s="53" t="s">
        <v>453</v>
      </c>
      <c r="H334" s="53" t="s">
        <v>586</v>
      </c>
      <c r="I334" s="53" t="s">
        <v>465</v>
      </c>
      <c r="J334" s="53" t="s">
        <v>579</v>
      </c>
      <c r="K334" s="994" t="s">
        <v>456</v>
      </c>
      <c r="L334" s="984">
        <v>48718.75</v>
      </c>
      <c r="M334" s="54">
        <v>41410.94</v>
      </c>
      <c r="N334" s="54">
        <v>0</v>
      </c>
      <c r="O334" s="244">
        <v>1</v>
      </c>
    </row>
    <row r="335" spans="1:15" s="658" customFormat="1" ht="26.1" customHeight="1" x14ac:dyDescent="0.25">
      <c r="A335" s="51" t="s">
        <v>435</v>
      </c>
      <c r="B335" s="52" t="s">
        <v>201</v>
      </c>
      <c r="C335" s="237" t="s">
        <v>733</v>
      </c>
      <c r="D335" s="993" t="s">
        <v>585</v>
      </c>
      <c r="E335" s="53" t="s">
        <v>452</v>
      </c>
      <c r="F335" s="53" t="s">
        <v>459</v>
      </c>
      <c r="G335" s="53" t="s">
        <v>452</v>
      </c>
      <c r="H335" s="53" t="s">
        <v>586</v>
      </c>
      <c r="I335" s="53" t="s">
        <v>563</v>
      </c>
      <c r="J335" s="53" t="s">
        <v>458</v>
      </c>
      <c r="K335" s="994" t="s">
        <v>456</v>
      </c>
      <c r="L335" s="984">
        <v>386357.07</v>
      </c>
      <c r="M335" s="54">
        <v>386357.07</v>
      </c>
      <c r="N335" s="54">
        <v>235576.59</v>
      </c>
      <c r="O335" s="244">
        <v>1</v>
      </c>
    </row>
    <row r="336" spans="1:15" s="658" customFormat="1" ht="26.1" customHeight="1" x14ac:dyDescent="0.25">
      <c r="A336" s="51" t="s">
        <v>435</v>
      </c>
      <c r="B336" s="52" t="s">
        <v>201</v>
      </c>
      <c r="C336" s="237" t="s">
        <v>733</v>
      </c>
      <c r="D336" s="993" t="s">
        <v>585</v>
      </c>
      <c r="E336" s="53" t="s">
        <v>452</v>
      </c>
      <c r="F336" s="53" t="s">
        <v>459</v>
      </c>
      <c r="G336" s="53" t="s">
        <v>452</v>
      </c>
      <c r="H336" s="53" t="s">
        <v>586</v>
      </c>
      <c r="I336" s="53" t="s">
        <v>465</v>
      </c>
      <c r="J336" s="53" t="s">
        <v>562</v>
      </c>
      <c r="K336" s="994" t="s">
        <v>456</v>
      </c>
      <c r="L336" s="984">
        <v>7614111.6799999997</v>
      </c>
      <c r="M336" s="54">
        <v>7489241.0199999996</v>
      </c>
      <c r="N336" s="54">
        <v>6713854.5599999996</v>
      </c>
      <c r="O336" s="244">
        <v>11</v>
      </c>
    </row>
    <row r="337" spans="1:15" s="658" customFormat="1" ht="26.1" customHeight="1" x14ac:dyDescent="0.25">
      <c r="A337" s="51" t="s">
        <v>435</v>
      </c>
      <c r="B337" s="52" t="s">
        <v>201</v>
      </c>
      <c r="C337" s="237" t="s">
        <v>733</v>
      </c>
      <c r="D337" s="993" t="s">
        <v>585</v>
      </c>
      <c r="E337" s="53" t="s">
        <v>452</v>
      </c>
      <c r="F337" s="53" t="s">
        <v>459</v>
      </c>
      <c r="G337" s="53" t="s">
        <v>453</v>
      </c>
      <c r="H337" s="53" t="s">
        <v>586</v>
      </c>
      <c r="I337" s="53" t="s">
        <v>563</v>
      </c>
      <c r="J337" s="53" t="s">
        <v>562</v>
      </c>
      <c r="K337" s="994" t="s">
        <v>456</v>
      </c>
      <c r="L337" s="984">
        <v>409436.23</v>
      </c>
      <c r="M337" s="54">
        <v>409436.23</v>
      </c>
      <c r="N337" s="54">
        <v>253694.6</v>
      </c>
      <c r="O337" s="244">
        <v>2</v>
      </c>
    </row>
    <row r="338" spans="1:15" s="658" customFormat="1" ht="26.1" customHeight="1" x14ac:dyDescent="0.25">
      <c r="A338" s="51" t="s">
        <v>435</v>
      </c>
      <c r="B338" s="52" t="s">
        <v>201</v>
      </c>
      <c r="C338" s="237" t="s">
        <v>733</v>
      </c>
      <c r="D338" s="993" t="s">
        <v>585</v>
      </c>
      <c r="E338" s="53" t="s">
        <v>452</v>
      </c>
      <c r="F338" s="53" t="s">
        <v>459</v>
      </c>
      <c r="G338" s="53" t="s">
        <v>453</v>
      </c>
      <c r="H338" s="53" t="s">
        <v>586</v>
      </c>
      <c r="I338" s="53" t="s">
        <v>454</v>
      </c>
      <c r="J338" s="53" t="s">
        <v>562</v>
      </c>
      <c r="K338" s="994" t="s">
        <v>456</v>
      </c>
      <c r="L338" s="984">
        <v>141226</v>
      </c>
      <c r="M338" s="54">
        <v>141226</v>
      </c>
      <c r="N338" s="54">
        <v>50987.6</v>
      </c>
      <c r="O338" s="244">
        <v>2</v>
      </c>
    </row>
    <row r="339" spans="1:15" s="658" customFormat="1" ht="26.1" customHeight="1" x14ac:dyDescent="0.25">
      <c r="A339" s="51" t="s">
        <v>435</v>
      </c>
      <c r="B339" s="52" t="s">
        <v>201</v>
      </c>
      <c r="C339" s="237" t="s">
        <v>733</v>
      </c>
      <c r="D339" s="993" t="s">
        <v>585</v>
      </c>
      <c r="E339" s="53" t="s">
        <v>452</v>
      </c>
      <c r="F339" s="53" t="s">
        <v>459</v>
      </c>
      <c r="G339" s="53" t="s">
        <v>453</v>
      </c>
      <c r="H339" s="53" t="s">
        <v>586</v>
      </c>
      <c r="I339" s="53" t="s">
        <v>453</v>
      </c>
      <c r="J339" s="53" t="s">
        <v>562</v>
      </c>
      <c r="K339" s="994" t="s">
        <v>456</v>
      </c>
      <c r="L339" s="984">
        <v>436967.25</v>
      </c>
      <c r="M339" s="54">
        <v>436967.25</v>
      </c>
      <c r="N339" s="54">
        <v>256852.37</v>
      </c>
      <c r="O339" s="244">
        <v>2</v>
      </c>
    </row>
    <row r="340" spans="1:15" s="658" customFormat="1" ht="26.1" customHeight="1" x14ac:dyDescent="0.25">
      <c r="A340" s="51" t="s">
        <v>435</v>
      </c>
      <c r="B340" s="52" t="s">
        <v>201</v>
      </c>
      <c r="C340" s="237" t="s">
        <v>733</v>
      </c>
      <c r="D340" s="993" t="s">
        <v>585</v>
      </c>
      <c r="E340" s="53" t="s">
        <v>452</v>
      </c>
      <c r="F340" s="53" t="s">
        <v>459</v>
      </c>
      <c r="G340" s="53" t="s">
        <v>453</v>
      </c>
      <c r="H340" s="53" t="s">
        <v>586</v>
      </c>
      <c r="I340" s="53" t="s">
        <v>465</v>
      </c>
      <c r="J340" s="53" t="s">
        <v>461</v>
      </c>
      <c r="K340" s="994" t="s">
        <v>456</v>
      </c>
      <c r="L340" s="984">
        <v>4303129.82</v>
      </c>
      <c r="M340" s="54">
        <v>4303129.82</v>
      </c>
      <c r="N340" s="54">
        <v>3503293.72</v>
      </c>
      <c r="O340" s="244">
        <v>23</v>
      </c>
    </row>
    <row r="341" spans="1:15" s="658" customFormat="1" ht="26.1" customHeight="1" x14ac:dyDescent="0.25">
      <c r="A341" s="51" t="s">
        <v>435</v>
      </c>
      <c r="B341" s="52" t="s">
        <v>201</v>
      </c>
      <c r="C341" s="237" t="s">
        <v>733</v>
      </c>
      <c r="D341" s="993" t="s">
        <v>585</v>
      </c>
      <c r="E341" s="53" t="s">
        <v>452</v>
      </c>
      <c r="F341" s="53" t="s">
        <v>459</v>
      </c>
      <c r="G341" s="53" t="s">
        <v>453</v>
      </c>
      <c r="H341" s="53" t="s">
        <v>586</v>
      </c>
      <c r="I341" s="53" t="s">
        <v>465</v>
      </c>
      <c r="J341" s="53" t="s">
        <v>562</v>
      </c>
      <c r="K341" s="994" t="s">
        <v>456</v>
      </c>
      <c r="L341" s="984">
        <v>10925215.199999999</v>
      </c>
      <c r="M341" s="54">
        <v>10772614.630000001</v>
      </c>
      <c r="N341" s="54">
        <v>7262856.1100000003</v>
      </c>
      <c r="O341" s="244">
        <v>77</v>
      </c>
    </row>
    <row r="342" spans="1:15" s="658" customFormat="1" ht="26.1" customHeight="1" x14ac:dyDescent="0.25">
      <c r="A342" s="51" t="s">
        <v>435</v>
      </c>
      <c r="B342" s="52" t="s">
        <v>201</v>
      </c>
      <c r="C342" s="237" t="s">
        <v>733</v>
      </c>
      <c r="D342" s="993" t="s">
        <v>585</v>
      </c>
      <c r="E342" s="53" t="s">
        <v>452</v>
      </c>
      <c r="F342" s="53" t="s">
        <v>459</v>
      </c>
      <c r="G342" s="53" t="s">
        <v>453</v>
      </c>
      <c r="H342" s="53" t="s">
        <v>586</v>
      </c>
      <c r="I342" s="53" t="s">
        <v>465</v>
      </c>
      <c r="J342" s="53" t="s">
        <v>458</v>
      </c>
      <c r="K342" s="994" t="s">
        <v>456</v>
      </c>
      <c r="L342" s="984">
        <v>112932.25</v>
      </c>
      <c r="M342" s="54">
        <v>112932.25</v>
      </c>
      <c r="N342" s="54">
        <v>97029.35</v>
      </c>
      <c r="O342" s="244">
        <v>1</v>
      </c>
    </row>
    <row r="343" spans="1:15" s="658" customFormat="1" ht="26.1" customHeight="1" x14ac:dyDescent="0.25">
      <c r="A343" s="51" t="s">
        <v>435</v>
      </c>
      <c r="B343" s="52" t="s">
        <v>201</v>
      </c>
      <c r="C343" s="237" t="s">
        <v>733</v>
      </c>
      <c r="D343" s="993" t="s">
        <v>736</v>
      </c>
      <c r="E343" s="53" t="s">
        <v>452</v>
      </c>
      <c r="F343" s="53" t="s">
        <v>452</v>
      </c>
      <c r="G343" s="53" t="s">
        <v>453</v>
      </c>
      <c r="H343" s="53" t="s">
        <v>586</v>
      </c>
      <c r="I343" s="53" t="s">
        <v>563</v>
      </c>
      <c r="J343" s="53" t="s">
        <v>562</v>
      </c>
      <c r="K343" s="994" t="s">
        <v>456</v>
      </c>
      <c r="L343" s="984">
        <v>90420.28</v>
      </c>
      <c r="M343" s="54">
        <v>81360.69</v>
      </c>
      <c r="N343" s="54">
        <v>90420.28</v>
      </c>
      <c r="O343" s="244">
        <v>1</v>
      </c>
    </row>
    <row r="344" spans="1:15" s="658" customFormat="1" ht="26.1" customHeight="1" x14ac:dyDescent="0.25">
      <c r="A344" s="51" t="s">
        <v>435</v>
      </c>
      <c r="B344" s="52" t="s">
        <v>201</v>
      </c>
      <c r="C344" s="237" t="s">
        <v>733</v>
      </c>
      <c r="D344" s="993" t="s">
        <v>736</v>
      </c>
      <c r="E344" s="53" t="s">
        <v>452</v>
      </c>
      <c r="F344" s="53" t="s">
        <v>452</v>
      </c>
      <c r="G344" s="53" t="s">
        <v>453</v>
      </c>
      <c r="H344" s="53" t="s">
        <v>586</v>
      </c>
      <c r="I344" s="53" t="s">
        <v>465</v>
      </c>
      <c r="J344" s="53" t="s">
        <v>562</v>
      </c>
      <c r="K344" s="994" t="s">
        <v>456</v>
      </c>
      <c r="L344" s="984">
        <v>2309709.0499999998</v>
      </c>
      <c r="M344" s="54">
        <v>2300786.37</v>
      </c>
      <c r="N344" s="54">
        <v>56940.9</v>
      </c>
      <c r="O344" s="244">
        <v>2</v>
      </c>
    </row>
    <row r="345" spans="1:15" s="658" customFormat="1" ht="26.1" customHeight="1" x14ac:dyDescent="0.25">
      <c r="A345" s="51" t="s">
        <v>435</v>
      </c>
      <c r="B345" s="52" t="s">
        <v>201</v>
      </c>
      <c r="C345" s="237" t="s">
        <v>733</v>
      </c>
      <c r="D345" s="993" t="s">
        <v>736</v>
      </c>
      <c r="E345" s="53" t="s">
        <v>452</v>
      </c>
      <c r="F345" s="53" t="s">
        <v>457</v>
      </c>
      <c r="G345" s="53" t="s">
        <v>453</v>
      </c>
      <c r="H345" s="53" t="s">
        <v>586</v>
      </c>
      <c r="I345" s="53" t="s">
        <v>563</v>
      </c>
      <c r="J345" s="53" t="s">
        <v>562</v>
      </c>
      <c r="K345" s="994" t="s">
        <v>456</v>
      </c>
      <c r="L345" s="984">
        <v>87907.6</v>
      </c>
      <c r="M345" s="54">
        <v>79116.84</v>
      </c>
      <c r="N345" s="54">
        <v>87907.6</v>
      </c>
      <c r="O345" s="244">
        <v>1</v>
      </c>
    </row>
    <row r="346" spans="1:15" s="658" customFormat="1" ht="22.5" customHeight="1" x14ac:dyDescent="0.25">
      <c r="A346" s="51" t="s">
        <v>435</v>
      </c>
      <c r="B346" s="52" t="s">
        <v>201</v>
      </c>
      <c r="C346" s="237" t="s">
        <v>733</v>
      </c>
      <c r="D346" s="993" t="s">
        <v>736</v>
      </c>
      <c r="E346" s="53" t="s">
        <v>452</v>
      </c>
      <c r="F346" s="53" t="s">
        <v>457</v>
      </c>
      <c r="G346" s="53" t="s">
        <v>453</v>
      </c>
      <c r="H346" s="53" t="s">
        <v>586</v>
      </c>
      <c r="I346" s="53" t="s">
        <v>454</v>
      </c>
      <c r="J346" s="53" t="s">
        <v>562</v>
      </c>
      <c r="K346" s="994" t="s">
        <v>456</v>
      </c>
      <c r="L346" s="984">
        <v>143750.69</v>
      </c>
      <c r="M346" s="54">
        <v>129375.62</v>
      </c>
      <c r="N346" s="54">
        <v>0</v>
      </c>
      <c r="O346" s="244">
        <v>1</v>
      </c>
    </row>
    <row r="347" spans="1:15" s="658" customFormat="1" ht="23.25" customHeight="1" x14ac:dyDescent="0.25">
      <c r="A347" s="51" t="s">
        <v>435</v>
      </c>
      <c r="B347" s="52" t="s">
        <v>201</v>
      </c>
      <c r="C347" s="237" t="s">
        <v>733</v>
      </c>
      <c r="D347" s="993" t="s">
        <v>736</v>
      </c>
      <c r="E347" s="53" t="s">
        <v>452</v>
      </c>
      <c r="F347" s="53" t="s">
        <v>457</v>
      </c>
      <c r="G347" s="53" t="s">
        <v>453</v>
      </c>
      <c r="H347" s="53" t="s">
        <v>586</v>
      </c>
      <c r="I347" s="53" t="s">
        <v>453</v>
      </c>
      <c r="J347" s="53" t="s">
        <v>562</v>
      </c>
      <c r="K347" s="994" t="s">
        <v>456</v>
      </c>
      <c r="L347" s="984">
        <v>429305.51</v>
      </c>
      <c r="M347" s="54">
        <v>386374.96</v>
      </c>
      <c r="N347" s="54">
        <v>412446.71</v>
      </c>
      <c r="O347" s="244">
        <v>1</v>
      </c>
    </row>
    <row r="348" spans="1:15" s="658" customFormat="1" ht="26.1" customHeight="1" x14ac:dyDescent="0.25">
      <c r="A348" s="51" t="s">
        <v>435</v>
      </c>
      <c r="B348" s="52" t="s">
        <v>201</v>
      </c>
      <c r="C348" s="237" t="s">
        <v>733</v>
      </c>
      <c r="D348" s="993" t="s">
        <v>736</v>
      </c>
      <c r="E348" s="53" t="s">
        <v>452</v>
      </c>
      <c r="F348" s="53" t="s">
        <v>457</v>
      </c>
      <c r="G348" s="53" t="s">
        <v>453</v>
      </c>
      <c r="H348" s="53" t="s">
        <v>586</v>
      </c>
      <c r="I348" s="53" t="s">
        <v>465</v>
      </c>
      <c r="J348" s="53" t="s">
        <v>562</v>
      </c>
      <c r="K348" s="994" t="s">
        <v>456</v>
      </c>
      <c r="L348" s="984">
        <v>198736.09</v>
      </c>
      <c r="M348" s="54">
        <v>178852.41</v>
      </c>
      <c r="N348" s="54">
        <v>198736.09</v>
      </c>
      <c r="O348" s="244">
        <v>1</v>
      </c>
    </row>
    <row r="349" spans="1:15" s="658" customFormat="1" ht="23.25" customHeight="1" x14ac:dyDescent="0.25">
      <c r="A349" s="51" t="s">
        <v>435</v>
      </c>
      <c r="B349" s="52" t="s">
        <v>201</v>
      </c>
      <c r="C349" s="237" t="s">
        <v>733</v>
      </c>
      <c r="D349" s="993" t="s">
        <v>736</v>
      </c>
      <c r="E349" s="53" t="s">
        <v>452</v>
      </c>
      <c r="F349" s="53" t="s">
        <v>459</v>
      </c>
      <c r="G349" s="53" t="s">
        <v>453</v>
      </c>
      <c r="H349" s="53" t="s">
        <v>586</v>
      </c>
      <c r="I349" s="53" t="s">
        <v>563</v>
      </c>
      <c r="J349" s="53" t="s">
        <v>562</v>
      </c>
      <c r="K349" s="994" t="s">
        <v>456</v>
      </c>
      <c r="L349" s="984">
        <v>3129640.52</v>
      </c>
      <c r="M349" s="54">
        <v>2815392.19</v>
      </c>
      <c r="N349" s="54">
        <v>2546998.44</v>
      </c>
      <c r="O349" s="244">
        <v>21</v>
      </c>
    </row>
    <row r="350" spans="1:15" s="658" customFormat="1" ht="23.25" customHeight="1" x14ac:dyDescent="0.25">
      <c r="A350" s="51" t="s">
        <v>435</v>
      </c>
      <c r="B350" s="52" t="s">
        <v>201</v>
      </c>
      <c r="C350" s="237" t="s">
        <v>733</v>
      </c>
      <c r="D350" s="993" t="s">
        <v>736</v>
      </c>
      <c r="E350" s="53" t="s">
        <v>452</v>
      </c>
      <c r="F350" s="53" t="s">
        <v>459</v>
      </c>
      <c r="G350" s="53" t="s">
        <v>453</v>
      </c>
      <c r="H350" s="53" t="s">
        <v>586</v>
      </c>
      <c r="I350" s="53" t="s">
        <v>563</v>
      </c>
      <c r="J350" s="53" t="s">
        <v>458</v>
      </c>
      <c r="K350" s="994" t="s">
        <v>456</v>
      </c>
      <c r="L350" s="984">
        <v>211150.03</v>
      </c>
      <c r="M350" s="54">
        <v>190034.59</v>
      </c>
      <c r="N350" s="54">
        <v>173873.62</v>
      </c>
      <c r="O350" s="244">
        <v>2</v>
      </c>
    </row>
    <row r="351" spans="1:15" s="658" customFormat="1" ht="26.1" customHeight="1" x14ac:dyDescent="0.25">
      <c r="A351" s="51" t="s">
        <v>435</v>
      </c>
      <c r="B351" s="52" t="s">
        <v>201</v>
      </c>
      <c r="C351" s="237" t="s">
        <v>733</v>
      </c>
      <c r="D351" s="993" t="s">
        <v>736</v>
      </c>
      <c r="E351" s="53" t="s">
        <v>452</v>
      </c>
      <c r="F351" s="53" t="s">
        <v>459</v>
      </c>
      <c r="G351" s="53" t="s">
        <v>453</v>
      </c>
      <c r="H351" s="53" t="s">
        <v>586</v>
      </c>
      <c r="I351" s="53" t="s">
        <v>454</v>
      </c>
      <c r="J351" s="53" t="s">
        <v>562</v>
      </c>
      <c r="K351" s="994" t="s">
        <v>456</v>
      </c>
      <c r="L351" s="984">
        <v>191055.85</v>
      </c>
      <c r="M351" s="54">
        <v>171950.27</v>
      </c>
      <c r="N351" s="54">
        <v>72739.48</v>
      </c>
      <c r="O351" s="244">
        <v>1</v>
      </c>
    </row>
    <row r="352" spans="1:15" s="658" customFormat="1" ht="26.1" customHeight="1" x14ac:dyDescent="0.25">
      <c r="A352" s="51" t="s">
        <v>435</v>
      </c>
      <c r="B352" s="52" t="s">
        <v>201</v>
      </c>
      <c r="C352" s="237" t="s">
        <v>733</v>
      </c>
      <c r="D352" s="993" t="s">
        <v>736</v>
      </c>
      <c r="E352" s="53" t="s">
        <v>452</v>
      </c>
      <c r="F352" s="53" t="s">
        <v>459</v>
      </c>
      <c r="G352" s="53" t="s">
        <v>453</v>
      </c>
      <c r="H352" s="53" t="s">
        <v>586</v>
      </c>
      <c r="I352" s="53" t="s">
        <v>453</v>
      </c>
      <c r="J352" s="53" t="s">
        <v>562</v>
      </c>
      <c r="K352" s="994" t="s">
        <v>456</v>
      </c>
      <c r="L352" s="984">
        <v>534107.24</v>
      </c>
      <c r="M352" s="54">
        <v>480646.04</v>
      </c>
      <c r="N352" s="54">
        <v>505450.93</v>
      </c>
      <c r="O352" s="244">
        <v>3</v>
      </c>
    </row>
    <row r="353" spans="1:15" s="658" customFormat="1" ht="26.1" customHeight="1" x14ac:dyDescent="0.25">
      <c r="A353" s="51" t="s">
        <v>435</v>
      </c>
      <c r="B353" s="52" t="s">
        <v>201</v>
      </c>
      <c r="C353" s="237" t="s">
        <v>733</v>
      </c>
      <c r="D353" s="993" t="s">
        <v>736</v>
      </c>
      <c r="E353" s="53" t="s">
        <v>452</v>
      </c>
      <c r="F353" s="53" t="s">
        <v>459</v>
      </c>
      <c r="G353" s="53" t="s">
        <v>453</v>
      </c>
      <c r="H353" s="53" t="s">
        <v>586</v>
      </c>
      <c r="I353" s="53" t="s">
        <v>465</v>
      </c>
      <c r="J353" s="53" t="s">
        <v>562</v>
      </c>
      <c r="K353" s="994" t="s">
        <v>456</v>
      </c>
      <c r="L353" s="984">
        <v>2191177.59</v>
      </c>
      <c r="M353" s="54">
        <v>1970712.41</v>
      </c>
      <c r="N353" s="54">
        <v>1446968.14</v>
      </c>
      <c r="O353" s="244">
        <v>8</v>
      </c>
    </row>
    <row r="354" spans="1:15" s="658" customFormat="1" ht="26.1" customHeight="1" x14ac:dyDescent="0.25">
      <c r="A354" s="51" t="s">
        <v>435</v>
      </c>
      <c r="B354" s="52" t="s">
        <v>201</v>
      </c>
      <c r="C354" s="237" t="s">
        <v>733</v>
      </c>
      <c r="D354" s="993" t="s">
        <v>587</v>
      </c>
      <c r="E354" s="53" t="s">
        <v>452</v>
      </c>
      <c r="F354" s="53" t="s">
        <v>452</v>
      </c>
      <c r="G354" s="53" t="s">
        <v>452</v>
      </c>
      <c r="H354" s="53" t="s">
        <v>586</v>
      </c>
      <c r="I354" s="53" t="s">
        <v>563</v>
      </c>
      <c r="J354" s="53" t="s">
        <v>461</v>
      </c>
      <c r="K354" s="994" t="s">
        <v>456</v>
      </c>
      <c r="L354" s="984">
        <v>982659.04</v>
      </c>
      <c r="M354" s="54">
        <v>982659.04</v>
      </c>
      <c r="N354" s="54">
        <v>0</v>
      </c>
      <c r="O354" s="244">
        <v>1</v>
      </c>
    </row>
    <row r="355" spans="1:15" s="658" customFormat="1" ht="26.1" customHeight="1" x14ac:dyDescent="0.25">
      <c r="A355" s="51" t="s">
        <v>435</v>
      </c>
      <c r="B355" s="52" t="s">
        <v>201</v>
      </c>
      <c r="C355" s="237" t="s">
        <v>733</v>
      </c>
      <c r="D355" s="993" t="s">
        <v>587</v>
      </c>
      <c r="E355" s="53" t="s">
        <v>452</v>
      </c>
      <c r="F355" s="53" t="s">
        <v>452</v>
      </c>
      <c r="G355" s="53" t="s">
        <v>452</v>
      </c>
      <c r="H355" s="53" t="s">
        <v>586</v>
      </c>
      <c r="I355" s="53" t="s">
        <v>563</v>
      </c>
      <c r="J355" s="53" t="s">
        <v>562</v>
      </c>
      <c r="K355" s="994" t="s">
        <v>456</v>
      </c>
      <c r="L355" s="984">
        <v>450928.57</v>
      </c>
      <c r="M355" s="54">
        <v>450928.57</v>
      </c>
      <c r="N355" s="54">
        <v>224348.46</v>
      </c>
      <c r="O355" s="244">
        <v>1</v>
      </c>
    </row>
    <row r="356" spans="1:15" s="658" customFormat="1" ht="26.1" customHeight="1" x14ac:dyDescent="0.25">
      <c r="A356" s="51" t="s">
        <v>435</v>
      </c>
      <c r="B356" s="52" t="s">
        <v>201</v>
      </c>
      <c r="C356" s="237" t="s">
        <v>733</v>
      </c>
      <c r="D356" s="993" t="s">
        <v>587</v>
      </c>
      <c r="E356" s="53" t="s">
        <v>452</v>
      </c>
      <c r="F356" s="53" t="s">
        <v>452</v>
      </c>
      <c r="G356" s="53" t="s">
        <v>452</v>
      </c>
      <c r="H356" s="53" t="s">
        <v>586</v>
      </c>
      <c r="I356" s="53" t="s">
        <v>465</v>
      </c>
      <c r="J356" s="53" t="s">
        <v>562</v>
      </c>
      <c r="K356" s="994" t="s">
        <v>456</v>
      </c>
      <c r="L356" s="984">
        <v>484043.88</v>
      </c>
      <c r="M356" s="54">
        <v>429133.31</v>
      </c>
      <c r="N356" s="54">
        <v>0</v>
      </c>
      <c r="O356" s="244">
        <v>1</v>
      </c>
    </row>
    <row r="357" spans="1:15" s="658" customFormat="1" ht="26.1" customHeight="1" x14ac:dyDescent="0.25">
      <c r="A357" s="51" t="s">
        <v>435</v>
      </c>
      <c r="B357" s="52" t="s">
        <v>201</v>
      </c>
      <c r="C357" s="237" t="s">
        <v>733</v>
      </c>
      <c r="D357" s="993" t="s">
        <v>587</v>
      </c>
      <c r="E357" s="53" t="s">
        <v>452</v>
      </c>
      <c r="F357" s="53" t="s">
        <v>452</v>
      </c>
      <c r="G357" s="53" t="s">
        <v>452</v>
      </c>
      <c r="H357" s="53" t="s">
        <v>586</v>
      </c>
      <c r="I357" s="53" t="s">
        <v>465</v>
      </c>
      <c r="J357" s="53" t="s">
        <v>458</v>
      </c>
      <c r="K357" s="994" t="s">
        <v>456</v>
      </c>
      <c r="L357" s="984">
        <v>1710474.54</v>
      </c>
      <c r="M357" s="54">
        <v>1710474.54</v>
      </c>
      <c r="N357" s="54">
        <v>788895.43</v>
      </c>
      <c r="O357" s="244">
        <v>2</v>
      </c>
    </row>
    <row r="358" spans="1:15" s="658" customFormat="1" ht="26.1" customHeight="1" x14ac:dyDescent="0.25">
      <c r="A358" s="51" t="s">
        <v>435</v>
      </c>
      <c r="B358" s="52" t="s">
        <v>201</v>
      </c>
      <c r="C358" s="237" t="s">
        <v>733</v>
      </c>
      <c r="D358" s="993" t="s">
        <v>587</v>
      </c>
      <c r="E358" s="53" t="s">
        <v>452</v>
      </c>
      <c r="F358" s="53" t="s">
        <v>452</v>
      </c>
      <c r="G358" s="53" t="s">
        <v>453</v>
      </c>
      <c r="H358" s="53" t="s">
        <v>586</v>
      </c>
      <c r="I358" s="53" t="s">
        <v>563</v>
      </c>
      <c r="J358" s="53" t="s">
        <v>562</v>
      </c>
      <c r="K358" s="994" t="s">
        <v>456</v>
      </c>
      <c r="L358" s="984">
        <v>1959100.1</v>
      </c>
      <c r="M358" s="54">
        <v>1959100.1</v>
      </c>
      <c r="N358" s="54">
        <v>272638.99</v>
      </c>
      <c r="O358" s="244">
        <v>2</v>
      </c>
    </row>
    <row r="359" spans="1:15" s="658" customFormat="1" ht="26.1" customHeight="1" x14ac:dyDescent="0.25">
      <c r="A359" s="51" t="s">
        <v>435</v>
      </c>
      <c r="B359" s="52" t="s">
        <v>201</v>
      </c>
      <c r="C359" s="237" t="s">
        <v>733</v>
      </c>
      <c r="D359" s="993" t="s">
        <v>587</v>
      </c>
      <c r="E359" s="53" t="s">
        <v>452</v>
      </c>
      <c r="F359" s="53" t="s">
        <v>452</v>
      </c>
      <c r="G359" s="53" t="s">
        <v>453</v>
      </c>
      <c r="H359" s="53" t="s">
        <v>586</v>
      </c>
      <c r="I359" s="53" t="s">
        <v>465</v>
      </c>
      <c r="J359" s="53" t="s">
        <v>562</v>
      </c>
      <c r="K359" s="994" t="s">
        <v>456</v>
      </c>
      <c r="L359" s="984">
        <v>94840.89</v>
      </c>
      <c r="M359" s="54">
        <v>85356.800000000003</v>
      </c>
      <c r="N359" s="54">
        <v>94840.89</v>
      </c>
      <c r="O359" s="244">
        <v>1</v>
      </c>
    </row>
    <row r="360" spans="1:15" s="658" customFormat="1" ht="26.1" customHeight="1" x14ac:dyDescent="0.25">
      <c r="A360" s="51" t="s">
        <v>435</v>
      </c>
      <c r="B360" s="52" t="s">
        <v>201</v>
      </c>
      <c r="C360" s="237" t="s">
        <v>733</v>
      </c>
      <c r="D360" s="993" t="s">
        <v>587</v>
      </c>
      <c r="E360" s="53" t="s">
        <v>452</v>
      </c>
      <c r="F360" s="53" t="s">
        <v>457</v>
      </c>
      <c r="G360" s="53" t="s">
        <v>452</v>
      </c>
      <c r="H360" s="53" t="s">
        <v>586</v>
      </c>
      <c r="I360" s="53" t="s">
        <v>563</v>
      </c>
      <c r="J360" s="53" t="s">
        <v>562</v>
      </c>
      <c r="K360" s="994" t="s">
        <v>456</v>
      </c>
      <c r="L360" s="984">
        <v>101207.06</v>
      </c>
      <c r="M360" s="54">
        <v>89653.39</v>
      </c>
      <c r="N360" s="54">
        <v>32227.14</v>
      </c>
      <c r="O360" s="244">
        <v>1</v>
      </c>
    </row>
    <row r="361" spans="1:15" s="658" customFormat="1" ht="26.1" customHeight="1" x14ac:dyDescent="0.25">
      <c r="A361" s="51" t="s">
        <v>435</v>
      </c>
      <c r="B361" s="52" t="s">
        <v>201</v>
      </c>
      <c r="C361" s="237" t="s">
        <v>733</v>
      </c>
      <c r="D361" s="993" t="s">
        <v>587</v>
      </c>
      <c r="E361" s="53" t="s">
        <v>452</v>
      </c>
      <c r="F361" s="53" t="s">
        <v>457</v>
      </c>
      <c r="G361" s="53" t="s">
        <v>452</v>
      </c>
      <c r="H361" s="53" t="s">
        <v>586</v>
      </c>
      <c r="I361" s="53" t="s">
        <v>465</v>
      </c>
      <c r="J361" s="53" t="s">
        <v>461</v>
      </c>
      <c r="K361" s="994" t="s">
        <v>456</v>
      </c>
      <c r="L361" s="984">
        <v>127564.3</v>
      </c>
      <c r="M361" s="54">
        <v>127564.3</v>
      </c>
      <c r="N361" s="54">
        <v>20661.27</v>
      </c>
      <c r="O361" s="244">
        <v>1</v>
      </c>
    </row>
    <row r="362" spans="1:15" s="658" customFormat="1" ht="26.1" customHeight="1" x14ac:dyDescent="0.25">
      <c r="A362" s="51" t="s">
        <v>435</v>
      </c>
      <c r="B362" s="52" t="s">
        <v>201</v>
      </c>
      <c r="C362" s="237" t="s">
        <v>733</v>
      </c>
      <c r="D362" s="993" t="s">
        <v>587</v>
      </c>
      <c r="E362" s="53" t="s">
        <v>452</v>
      </c>
      <c r="F362" s="53" t="s">
        <v>457</v>
      </c>
      <c r="G362" s="53" t="s">
        <v>452</v>
      </c>
      <c r="H362" s="53" t="s">
        <v>586</v>
      </c>
      <c r="I362" s="53" t="s">
        <v>465</v>
      </c>
      <c r="J362" s="53" t="s">
        <v>562</v>
      </c>
      <c r="K362" s="994" t="s">
        <v>456</v>
      </c>
      <c r="L362" s="984">
        <v>149984.70000000001</v>
      </c>
      <c r="M362" s="54">
        <v>134986.23000000001</v>
      </c>
      <c r="N362" s="54">
        <v>123870.85</v>
      </c>
      <c r="O362" s="244">
        <v>1</v>
      </c>
    </row>
    <row r="363" spans="1:15" s="658" customFormat="1" ht="26.1" customHeight="1" x14ac:dyDescent="0.25">
      <c r="A363" s="51" t="s">
        <v>435</v>
      </c>
      <c r="B363" s="52" t="s">
        <v>201</v>
      </c>
      <c r="C363" s="237" t="s">
        <v>733</v>
      </c>
      <c r="D363" s="993" t="s">
        <v>587</v>
      </c>
      <c r="E363" s="53" t="s">
        <v>452</v>
      </c>
      <c r="F363" s="53" t="s">
        <v>457</v>
      </c>
      <c r="G363" s="53" t="s">
        <v>453</v>
      </c>
      <c r="H363" s="53" t="s">
        <v>586</v>
      </c>
      <c r="I363" s="53" t="s">
        <v>454</v>
      </c>
      <c r="J363" s="53" t="s">
        <v>562</v>
      </c>
      <c r="K363" s="994" t="s">
        <v>456</v>
      </c>
      <c r="L363" s="984">
        <v>487605.2</v>
      </c>
      <c r="M363" s="54">
        <v>487605.2</v>
      </c>
      <c r="N363" s="54">
        <v>0</v>
      </c>
      <c r="O363" s="244">
        <v>1</v>
      </c>
    </row>
    <row r="364" spans="1:15" s="658" customFormat="1" ht="26.1" customHeight="1" x14ac:dyDescent="0.25">
      <c r="A364" s="51" t="s">
        <v>435</v>
      </c>
      <c r="B364" s="52" t="s">
        <v>201</v>
      </c>
      <c r="C364" s="237" t="s">
        <v>733</v>
      </c>
      <c r="D364" s="993" t="s">
        <v>587</v>
      </c>
      <c r="E364" s="53" t="s">
        <v>452</v>
      </c>
      <c r="F364" s="53" t="s">
        <v>457</v>
      </c>
      <c r="G364" s="53" t="s">
        <v>453</v>
      </c>
      <c r="H364" s="53" t="s">
        <v>586</v>
      </c>
      <c r="I364" s="53" t="s">
        <v>465</v>
      </c>
      <c r="J364" s="53" t="s">
        <v>461</v>
      </c>
      <c r="K364" s="994" t="s">
        <v>456</v>
      </c>
      <c r="L364" s="984">
        <v>511547.46</v>
      </c>
      <c r="M364" s="54">
        <v>511547.46</v>
      </c>
      <c r="N364" s="54">
        <v>411372.98</v>
      </c>
      <c r="O364" s="244">
        <v>1</v>
      </c>
    </row>
    <row r="365" spans="1:15" s="658" customFormat="1" ht="26.1" customHeight="1" x14ac:dyDescent="0.25">
      <c r="A365" s="51" t="s">
        <v>435</v>
      </c>
      <c r="B365" s="52" t="s">
        <v>201</v>
      </c>
      <c r="C365" s="237" t="s">
        <v>733</v>
      </c>
      <c r="D365" s="993" t="s">
        <v>587</v>
      </c>
      <c r="E365" s="53" t="s">
        <v>452</v>
      </c>
      <c r="F365" s="53" t="s">
        <v>457</v>
      </c>
      <c r="G365" s="53" t="s">
        <v>453</v>
      </c>
      <c r="H365" s="53" t="s">
        <v>586</v>
      </c>
      <c r="I365" s="53" t="s">
        <v>465</v>
      </c>
      <c r="J365" s="53" t="s">
        <v>562</v>
      </c>
      <c r="K365" s="994" t="s">
        <v>456</v>
      </c>
      <c r="L365" s="984">
        <v>313445.71000000002</v>
      </c>
      <c r="M365" s="54">
        <v>293788.84999999998</v>
      </c>
      <c r="N365" s="54">
        <v>79057.39</v>
      </c>
      <c r="O365" s="244">
        <v>2</v>
      </c>
    </row>
    <row r="366" spans="1:15" s="658" customFormat="1" ht="26.1" customHeight="1" x14ac:dyDescent="0.25">
      <c r="A366" s="51" t="s">
        <v>435</v>
      </c>
      <c r="B366" s="52" t="s">
        <v>201</v>
      </c>
      <c r="C366" s="237" t="s">
        <v>733</v>
      </c>
      <c r="D366" s="993" t="s">
        <v>587</v>
      </c>
      <c r="E366" s="53" t="s">
        <v>452</v>
      </c>
      <c r="F366" s="53" t="s">
        <v>459</v>
      </c>
      <c r="G366" s="53" t="s">
        <v>452</v>
      </c>
      <c r="H366" s="53" t="s">
        <v>586</v>
      </c>
      <c r="I366" s="53" t="s">
        <v>465</v>
      </c>
      <c r="J366" s="53" t="s">
        <v>562</v>
      </c>
      <c r="K366" s="994" t="s">
        <v>456</v>
      </c>
      <c r="L366" s="984">
        <v>365916.95</v>
      </c>
      <c r="M366" s="54">
        <v>326893.58</v>
      </c>
      <c r="N366" s="54">
        <v>351597.81</v>
      </c>
      <c r="O366" s="244">
        <v>2</v>
      </c>
    </row>
    <row r="367" spans="1:15" s="658" customFormat="1" ht="26.1" customHeight="1" x14ac:dyDescent="0.25">
      <c r="A367" s="51" t="s">
        <v>435</v>
      </c>
      <c r="B367" s="52" t="s">
        <v>201</v>
      </c>
      <c r="C367" s="237" t="s">
        <v>733</v>
      </c>
      <c r="D367" s="993" t="s">
        <v>587</v>
      </c>
      <c r="E367" s="53" t="s">
        <v>452</v>
      </c>
      <c r="F367" s="53" t="s">
        <v>459</v>
      </c>
      <c r="G367" s="53" t="s">
        <v>453</v>
      </c>
      <c r="H367" s="53" t="s">
        <v>586</v>
      </c>
      <c r="I367" s="53" t="s">
        <v>453</v>
      </c>
      <c r="J367" s="53" t="s">
        <v>562</v>
      </c>
      <c r="K367" s="994" t="s">
        <v>456</v>
      </c>
      <c r="L367" s="984">
        <v>188460.44</v>
      </c>
      <c r="M367" s="54">
        <v>169115.33</v>
      </c>
      <c r="N367" s="54">
        <v>188460.44</v>
      </c>
      <c r="O367" s="244">
        <v>2</v>
      </c>
    </row>
    <row r="368" spans="1:15" s="658" customFormat="1" ht="26.1" customHeight="1" x14ac:dyDescent="0.25">
      <c r="A368" s="51" t="s">
        <v>435</v>
      </c>
      <c r="B368" s="52" t="s">
        <v>201</v>
      </c>
      <c r="C368" s="237" t="s">
        <v>733</v>
      </c>
      <c r="D368" s="993" t="s">
        <v>587</v>
      </c>
      <c r="E368" s="53" t="s">
        <v>452</v>
      </c>
      <c r="F368" s="53" t="s">
        <v>459</v>
      </c>
      <c r="G368" s="53" t="s">
        <v>453</v>
      </c>
      <c r="H368" s="53" t="s">
        <v>586</v>
      </c>
      <c r="I368" s="53" t="s">
        <v>465</v>
      </c>
      <c r="J368" s="53" t="s">
        <v>461</v>
      </c>
      <c r="K368" s="994" t="s">
        <v>456</v>
      </c>
      <c r="L368" s="984">
        <v>666879.32999999996</v>
      </c>
      <c r="M368" s="54">
        <v>666879.32999999996</v>
      </c>
      <c r="N368" s="54">
        <v>74680.539999999994</v>
      </c>
      <c r="O368" s="244">
        <v>2</v>
      </c>
    </row>
    <row r="369" spans="1:15" s="658" customFormat="1" ht="26.1" customHeight="1" x14ac:dyDescent="0.25">
      <c r="A369" s="51" t="s">
        <v>435</v>
      </c>
      <c r="B369" s="52" t="s">
        <v>201</v>
      </c>
      <c r="C369" s="237" t="s">
        <v>733</v>
      </c>
      <c r="D369" s="993" t="s">
        <v>587</v>
      </c>
      <c r="E369" s="53" t="s">
        <v>452</v>
      </c>
      <c r="F369" s="53" t="s">
        <v>459</v>
      </c>
      <c r="G369" s="53" t="s">
        <v>453</v>
      </c>
      <c r="H369" s="53" t="s">
        <v>586</v>
      </c>
      <c r="I369" s="53" t="s">
        <v>465</v>
      </c>
      <c r="J369" s="53" t="s">
        <v>562</v>
      </c>
      <c r="K369" s="994" t="s">
        <v>456</v>
      </c>
      <c r="L369" s="984">
        <v>4495830.07</v>
      </c>
      <c r="M369" s="54">
        <v>4449841.6399999997</v>
      </c>
      <c r="N369" s="54">
        <v>744234.63</v>
      </c>
      <c r="O369" s="244">
        <v>8</v>
      </c>
    </row>
    <row r="370" spans="1:15" s="658" customFormat="1" ht="26.1" customHeight="1" x14ac:dyDescent="0.25">
      <c r="A370" s="51" t="s">
        <v>435</v>
      </c>
      <c r="B370" s="52" t="s">
        <v>201</v>
      </c>
      <c r="C370" s="237" t="s">
        <v>733</v>
      </c>
      <c r="D370" s="993" t="s">
        <v>587</v>
      </c>
      <c r="E370" s="53" t="s">
        <v>452</v>
      </c>
      <c r="F370" s="53" t="s">
        <v>459</v>
      </c>
      <c r="G370" s="53" t="s">
        <v>453</v>
      </c>
      <c r="H370" s="53" t="s">
        <v>586</v>
      </c>
      <c r="I370" s="53" t="s">
        <v>465</v>
      </c>
      <c r="J370" s="53" t="s">
        <v>458</v>
      </c>
      <c r="K370" s="994" t="s">
        <v>456</v>
      </c>
      <c r="L370" s="984">
        <v>11274366.35</v>
      </c>
      <c r="M370" s="54">
        <v>11274366.35</v>
      </c>
      <c r="N370" s="54">
        <v>5528315.0999999996</v>
      </c>
      <c r="O370" s="244">
        <v>2</v>
      </c>
    </row>
    <row r="371" spans="1:15" s="658" customFormat="1" ht="26.1" customHeight="1" thickBot="1" x14ac:dyDescent="0.3">
      <c r="A371" s="722" t="s">
        <v>437</v>
      </c>
      <c r="B371" s="550" t="s">
        <v>201</v>
      </c>
      <c r="C371" s="786" t="s">
        <v>733</v>
      </c>
      <c r="D371" s="997" t="s">
        <v>466</v>
      </c>
      <c r="E371" s="551" t="s">
        <v>452</v>
      </c>
      <c r="F371" s="551" t="s">
        <v>453</v>
      </c>
      <c r="G371" s="551" t="s">
        <v>453</v>
      </c>
      <c r="H371" s="551"/>
      <c r="I371" s="551" t="s">
        <v>465</v>
      </c>
      <c r="J371" s="551" t="s">
        <v>461</v>
      </c>
      <c r="K371" s="998" t="s">
        <v>456</v>
      </c>
      <c r="L371" s="986">
        <v>37050343.869999997</v>
      </c>
      <c r="M371" s="552">
        <v>37050343.869999997</v>
      </c>
      <c r="N371" s="552">
        <v>28235529.059999999</v>
      </c>
      <c r="O371" s="553">
        <v>21</v>
      </c>
    </row>
    <row r="372" spans="1:15" ht="19.5" customHeight="1" thickBot="1" x14ac:dyDescent="0.25">
      <c r="L372" s="554">
        <f>SUM(L5:L371)</f>
        <v>1138928882.4359996</v>
      </c>
      <c r="M372" s="554">
        <f>SUM(M5:M371)</f>
        <v>1067235233.5189998</v>
      </c>
      <c r="N372" s="554">
        <f>SUM(N5:N371)</f>
        <v>758013944.66000032</v>
      </c>
      <c r="O372" s="555">
        <f>SUM(O5:O371)</f>
        <v>1504</v>
      </c>
    </row>
    <row r="373" spans="1:15" ht="15.75" customHeight="1" thickBot="1" x14ac:dyDescent="0.25">
      <c r="O373" s="8"/>
    </row>
    <row r="374" spans="1:15" ht="21.75" customHeight="1" x14ac:dyDescent="0.2">
      <c r="K374" s="59" t="s">
        <v>72</v>
      </c>
      <c r="L374" s="60">
        <v>852639714.90600002</v>
      </c>
      <c r="M374" s="60">
        <v>786086668.05999982</v>
      </c>
      <c r="N374" s="60">
        <v>596855235.97000015</v>
      </c>
      <c r="O374" s="366">
        <v>914</v>
      </c>
    </row>
    <row r="375" spans="1:15" ht="21.75" customHeight="1" thickBot="1" x14ac:dyDescent="0.25">
      <c r="K375" s="61" t="s">
        <v>201</v>
      </c>
      <c r="L375" s="62">
        <v>286289167.52999985</v>
      </c>
      <c r="M375" s="62">
        <v>281148565.45899999</v>
      </c>
      <c r="N375" s="62">
        <v>161158708.69</v>
      </c>
      <c r="O375" s="367">
        <v>590</v>
      </c>
    </row>
    <row r="376" spans="1:15" ht="15" customHeight="1" x14ac:dyDescent="0.2"/>
    <row r="377" spans="1:15" x14ac:dyDescent="0.2">
      <c r="L377" s="448"/>
      <c r="M377" s="448"/>
      <c r="N377" s="448"/>
      <c r="O377" s="448"/>
    </row>
    <row r="378" spans="1:15" ht="15" x14ac:dyDescent="0.25">
      <c r="L378" s="89"/>
      <c r="M378" s="89"/>
      <c r="N378" s="89"/>
      <c r="O378" s="89"/>
    </row>
    <row r="379" spans="1:15" ht="15" x14ac:dyDescent="0.25">
      <c r="L379" s="89"/>
      <c r="M379" s="89"/>
      <c r="N379" s="89"/>
      <c r="O379" s="89"/>
    </row>
    <row r="380" spans="1:15" ht="15" x14ac:dyDescent="0.25">
      <c r="L380" s="89"/>
      <c r="M380" s="89"/>
      <c r="N380" s="89"/>
      <c r="O380" s="89"/>
    </row>
  </sheetData>
  <mergeCells count="11">
    <mergeCell ref="O3:O4"/>
    <mergeCell ref="A1:O1"/>
    <mergeCell ref="B2:C2"/>
    <mergeCell ref="D2:K2"/>
    <mergeCell ref="L2:O2"/>
    <mergeCell ref="A3:A4"/>
    <mergeCell ref="B3:B4"/>
    <mergeCell ref="C3:C4"/>
    <mergeCell ref="L3:L4"/>
    <mergeCell ref="M3:M4"/>
    <mergeCell ref="N3:N4"/>
  </mergeCells>
  <printOptions horizontalCentered="1"/>
  <pageMargins left="0.23622047244094491" right="0.23622047244094491" top="0.74803149606299213" bottom="0.74803149606299213" header="0.31496062992125984" footer="0.31496062992125984"/>
  <pageSetup paperSize="9" scale="68" firstPageNumber="60" fitToHeight="0" orientation="landscape" useFirstPageNumber="1" r:id="rId1"/>
  <headerFooter>
    <oddFooter>&amp;C&amp;10&amp;P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80" zoomScaleNormal="80" zoomScaleSheetLayoutView="80" workbookViewId="0">
      <selection activeCell="E15" sqref="E15"/>
    </sheetView>
  </sheetViews>
  <sheetFormatPr defaultRowHeight="12.75" x14ac:dyDescent="0.2"/>
  <cols>
    <col min="1" max="1" width="55.85546875" style="94" customWidth="1"/>
    <col min="2" max="2" width="18.85546875" style="94" customWidth="1"/>
    <col min="3" max="3" width="25.28515625" style="94" customWidth="1"/>
    <col min="4" max="4" width="22.42578125" style="94" customWidth="1"/>
    <col min="5" max="5" width="27.7109375" style="94" customWidth="1"/>
    <col min="6" max="6" width="23.42578125" style="94" customWidth="1"/>
    <col min="7" max="7" width="4.42578125" style="94" customWidth="1"/>
    <col min="8" max="241" width="9.140625" style="94"/>
    <col min="242" max="242" width="25.7109375" style="94" customWidth="1"/>
    <col min="243" max="243" width="18.85546875" style="94" customWidth="1"/>
    <col min="244" max="244" width="25.28515625" style="94" customWidth="1"/>
    <col min="245" max="245" width="22.42578125" style="94" customWidth="1"/>
    <col min="246" max="246" width="25.7109375" style="94" customWidth="1"/>
    <col min="247" max="247" width="28.42578125" style="94" customWidth="1"/>
    <col min="248" max="497" width="9.140625" style="94"/>
    <col min="498" max="498" width="25.7109375" style="94" customWidth="1"/>
    <col min="499" max="499" width="18.85546875" style="94" customWidth="1"/>
    <col min="500" max="500" width="25.28515625" style="94" customWidth="1"/>
    <col min="501" max="501" width="22.42578125" style="94" customWidth="1"/>
    <col min="502" max="502" width="25.7109375" style="94" customWidth="1"/>
    <col min="503" max="503" width="28.42578125" style="94" customWidth="1"/>
    <col min="504" max="753" width="9.140625" style="94"/>
    <col min="754" max="754" width="25.7109375" style="94" customWidth="1"/>
    <col min="755" max="755" width="18.85546875" style="94" customWidth="1"/>
    <col min="756" max="756" width="25.28515625" style="94" customWidth="1"/>
    <col min="757" max="757" width="22.42578125" style="94" customWidth="1"/>
    <col min="758" max="758" width="25.7109375" style="94" customWidth="1"/>
    <col min="759" max="759" width="28.42578125" style="94" customWidth="1"/>
    <col min="760" max="1009" width="9.140625" style="94"/>
    <col min="1010" max="1010" width="25.7109375" style="94" customWidth="1"/>
    <col min="1011" max="1011" width="18.85546875" style="94" customWidth="1"/>
    <col min="1012" max="1012" width="25.28515625" style="94" customWidth="1"/>
    <col min="1013" max="1013" width="22.42578125" style="94" customWidth="1"/>
    <col min="1014" max="1014" width="25.7109375" style="94" customWidth="1"/>
    <col min="1015" max="1015" width="28.42578125" style="94" customWidth="1"/>
    <col min="1016" max="1265" width="9.140625" style="94"/>
    <col min="1266" max="1266" width="25.7109375" style="94" customWidth="1"/>
    <col min="1267" max="1267" width="18.85546875" style="94" customWidth="1"/>
    <col min="1268" max="1268" width="25.28515625" style="94" customWidth="1"/>
    <col min="1269" max="1269" width="22.42578125" style="94" customWidth="1"/>
    <col min="1270" max="1270" width="25.7109375" style="94" customWidth="1"/>
    <col min="1271" max="1271" width="28.42578125" style="94" customWidth="1"/>
    <col min="1272" max="1521" width="9.140625" style="94"/>
    <col min="1522" max="1522" width="25.7109375" style="94" customWidth="1"/>
    <col min="1523" max="1523" width="18.85546875" style="94" customWidth="1"/>
    <col min="1524" max="1524" width="25.28515625" style="94" customWidth="1"/>
    <col min="1525" max="1525" width="22.42578125" style="94" customWidth="1"/>
    <col min="1526" max="1526" width="25.7109375" style="94" customWidth="1"/>
    <col min="1527" max="1527" width="28.42578125" style="94" customWidth="1"/>
    <col min="1528" max="1777" width="9.140625" style="94"/>
    <col min="1778" max="1778" width="25.7109375" style="94" customWidth="1"/>
    <col min="1779" max="1779" width="18.85546875" style="94" customWidth="1"/>
    <col min="1780" max="1780" width="25.28515625" style="94" customWidth="1"/>
    <col min="1781" max="1781" width="22.42578125" style="94" customWidth="1"/>
    <col min="1782" max="1782" width="25.7109375" style="94" customWidth="1"/>
    <col min="1783" max="1783" width="28.42578125" style="94" customWidth="1"/>
    <col min="1784" max="2033" width="9.140625" style="94"/>
    <col min="2034" max="2034" width="25.7109375" style="94" customWidth="1"/>
    <col min="2035" max="2035" width="18.85546875" style="94" customWidth="1"/>
    <col min="2036" max="2036" width="25.28515625" style="94" customWidth="1"/>
    <col min="2037" max="2037" width="22.42578125" style="94" customWidth="1"/>
    <col min="2038" max="2038" width="25.7109375" style="94" customWidth="1"/>
    <col min="2039" max="2039" width="28.42578125" style="94" customWidth="1"/>
    <col min="2040" max="2289" width="9.140625" style="94"/>
    <col min="2290" max="2290" width="25.7109375" style="94" customWidth="1"/>
    <col min="2291" max="2291" width="18.85546875" style="94" customWidth="1"/>
    <col min="2292" max="2292" width="25.28515625" style="94" customWidth="1"/>
    <col min="2293" max="2293" width="22.42578125" style="94" customWidth="1"/>
    <col min="2294" max="2294" width="25.7109375" style="94" customWidth="1"/>
    <col min="2295" max="2295" width="28.42578125" style="94" customWidth="1"/>
    <col min="2296" max="2545" width="9.140625" style="94"/>
    <col min="2546" max="2546" width="25.7109375" style="94" customWidth="1"/>
    <col min="2547" max="2547" width="18.85546875" style="94" customWidth="1"/>
    <col min="2548" max="2548" width="25.28515625" style="94" customWidth="1"/>
    <col min="2549" max="2549" width="22.42578125" style="94" customWidth="1"/>
    <col min="2550" max="2550" width="25.7109375" style="94" customWidth="1"/>
    <col min="2551" max="2551" width="28.42578125" style="94" customWidth="1"/>
    <col min="2552" max="2801" width="9.140625" style="94"/>
    <col min="2802" max="2802" width="25.7109375" style="94" customWidth="1"/>
    <col min="2803" max="2803" width="18.85546875" style="94" customWidth="1"/>
    <col min="2804" max="2804" width="25.28515625" style="94" customWidth="1"/>
    <col min="2805" max="2805" width="22.42578125" style="94" customWidth="1"/>
    <col min="2806" max="2806" width="25.7109375" style="94" customWidth="1"/>
    <col min="2807" max="2807" width="28.42578125" style="94" customWidth="1"/>
    <col min="2808" max="3057" width="9.140625" style="94"/>
    <col min="3058" max="3058" width="25.7109375" style="94" customWidth="1"/>
    <col min="3059" max="3059" width="18.85546875" style="94" customWidth="1"/>
    <col min="3060" max="3060" width="25.28515625" style="94" customWidth="1"/>
    <col min="3061" max="3061" width="22.42578125" style="94" customWidth="1"/>
    <col min="3062" max="3062" width="25.7109375" style="94" customWidth="1"/>
    <col min="3063" max="3063" width="28.42578125" style="94" customWidth="1"/>
    <col min="3064" max="3313" width="9.140625" style="94"/>
    <col min="3314" max="3314" width="25.7109375" style="94" customWidth="1"/>
    <col min="3315" max="3315" width="18.85546875" style="94" customWidth="1"/>
    <col min="3316" max="3316" width="25.28515625" style="94" customWidth="1"/>
    <col min="3317" max="3317" width="22.42578125" style="94" customWidth="1"/>
    <col min="3318" max="3318" width="25.7109375" style="94" customWidth="1"/>
    <col min="3319" max="3319" width="28.42578125" style="94" customWidth="1"/>
    <col min="3320" max="3569" width="9.140625" style="94"/>
    <col min="3570" max="3570" width="25.7109375" style="94" customWidth="1"/>
    <col min="3571" max="3571" width="18.85546875" style="94" customWidth="1"/>
    <col min="3572" max="3572" width="25.28515625" style="94" customWidth="1"/>
    <col min="3573" max="3573" width="22.42578125" style="94" customWidth="1"/>
    <col min="3574" max="3574" width="25.7109375" style="94" customWidth="1"/>
    <col min="3575" max="3575" width="28.42578125" style="94" customWidth="1"/>
    <col min="3576" max="3825" width="9.140625" style="94"/>
    <col min="3826" max="3826" width="25.7109375" style="94" customWidth="1"/>
    <col min="3827" max="3827" width="18.85546875" style="94" customWidth="1"/>
    <col min="3828" max="3828" width="25.28515625" style="94" customWidth="1"/>
    <col min="3829" max="3829" width="22.42578125" style="94" customWidth="1"/>
    <col min="3830" max="3830" width="25.7109375" style="94" customWidth="1"/>
    <col min="3831" max="3831" width="28.42578125" style="94" customWidth="1"/>
    <col min="3832" max="4081" width="9.140625" style="94"/>
    <col min="4082" max="4082" width="25.7109375" style="94" customWidth="1"/>
    <col min="4083" max="4083" width="18.85546875" style="94" customWidth="1"/>
    <col min="4084" max="4084" width="25.28515625" style="94" customWidth="1"/>
    <col min="4085" max="4085" width="22.42578125" style="94" customWidth="1"/>
    <col min="4086" max="4086" width="25.7109375" style="94" customWidth="1"/>
    <col min="4087" max="4087" width="28.42578125" style="94" customWidth="1"/>
    <col min="4088" max="4337" width="9.140625" style="94"/>
    <col min="4338" max="4338" width="25.7109375" style="94" customWidth="1"/>
    <col min="4339" max="4339" width="18.85546875" style="94" customWidth="1"/>
    <col min="4340" max="4340" width="25.28515625" style="94" customWidth="1"/>
    <col min="4341" max="4341" width="22.42578125" style="94" customWidth="1"/>
    <col min="4342" max="4342" width="25.7109375" style="94" customWidth="1"/>
    <col min="4343" max="4343" width="28.42578125" style="94" customWidth="1"/>
    <col min="4344" max="4593" width="9.140625" style="94"/>
    <col min="4594" max="4594" width="25.7109375" style="94" customWidth="1"/>
    <col min="4595" max="4595" width="18.85546875" style="94" customWidth="1"/>
    <col min="4596" max="4596" width="25.28515625" style="94" customWidth="1"/>
    <col min="4597" max="4597" width="22.42578125" style="94" customWidth="1"/>
    <col min="4598" max="4598" width="25.7109375" style="94" customWidth="1"/>
    <col min="4599" max="4599" width="28.42578125" style="94" customWidth="1"/>
    <col min="4600" max="4849" width="9.140625" style="94"/>
    <col min="4850" max="4850" width="25.7109375" style="94" customWidth="1"/>
    <col min="4851" max="4851" width="18.85546875" style="94" customWidth="1"/>
    <col min="4852" max="4852" width="25.28515625" style="94" customWidth="1"/>
    <col min="4853" max="4853" width="22.42578125" style="94" customWidth="1"/>
    <col min="4854" max="4854" width="25.7109375" style="94" customWidth="1"/>
    <col min="4855" max="4855" width="28.42578125" style="94" customWidth="1"/>
    <col min="4856" max="5105" width="9.140625" style="94"/>
    <col min="5106" max="5106" width="25.7109375" style="94" customWidth="1"/>
    <col min="5107" max="5107" width="18.85546875" style="94" customWidth="1"/>
    <col min="5108" max="5108" width="25.28515625" style="94" customWidth="1"/>
    <col min="5109" max="5109" width="22.42578125" style="94" customWidth="1"/>
    <col min="5110" max="5110" width="25.7109375" style="94" customWidth="1"/>
    <col min="5111" max="5111" width="28.42578125" style="94" customWidth="1"/>
    <col min="5112" max="5361" width="9.140625" style="94"/>
    <col min="5362" max="5362" width="25.7109375" style="94" customWidth="1"/>
    <col min="5363" max="5363" width="18.85546875" style="94" customWidth="1"/>
    <col min="5364" max="5364" width="25.28515625" style="94" customWidth="1"/>
    <col min="5365" max="5365" width="22.42578125" style="94" customWidth="1"/>
    <col min="5366" max="5366" width="25.7109375" style="94" customWidth="1"/>
    <col min="5367" max="5367" width="28.42578125" style="94" customWidth="1"/>
    <col min="5368" max="5617" width="9.140625" style="94"/>
    <col min="5618" max="5618" width="25.7109375" style="94" customWidth="1"/>
    <col min="5619" max="5619" width="18.85546875" style="94" customWidth="1"/>
    <col min="5620" max="5620" width="25.28515625" style="94" customWidth="1"/>
    <col min="5621" max="5621" width="22.42578125" style="94" customWidth="1"/>
    <col min="5622" max="5622" width="25.7109375" style="94" customWidth="1"/>
    <col min="5623" max="5623" width="28.42578125" style="94" customWidth="1"/>
    <col min="5624" max="5873" width="9.140625" style="94"/>
    <col min="5874" max="5874" width="25.7109375" style="94" customWidth="1"/>
    <col min="5875" max="5875" width="18.85546875" style="94" customWidth="1"/>
    <col min="5876" max="5876" width="25.28515625" style="94" customWidth="1"/>
    <col min="5877" max="5877" width="22.42578125" style="94" customWidth="1"/>
    <col min="5878" max="5878" width="25.7109375" style="94" customWidth="1"/>
    <col min="5879" max="5879" width="28.42578125" style="94" customWidth="1"/>
    <col min="5880" max="6129" width="9.140625" style="94"/>
    <col min="6130" max="6130" width="25.7109375" style="94" customWidth="1"/>
    <col min="6131" max="6131" width="18.85546875" style="94" customWidth="1"/>
    <col min="6132" max="6132" width="25.28515625" style="94" customWidth="1"/>
    <col min="6133" max="6133" width="22.42578125" style="94" customWidth="1"/>
    <col min="6134" max="6134" width="25.7109375" style="94" customWidth="1"/>
    <col min="6135" max="6135" width="28.42578125" style="94" customWidth="1"/>
    <col min="6136" max="6385" width="9.140625" style="94"/>
    <col min="6386" max="6386" width="25.7109375" style="94" customWidth="1"/>
    <col min="6387" max="6387" width="18.85546875" style="94" customWidth="1"/>
    <col min="6388" max="6388" width="25.28515625" style="94" customWidth="1"/>
    <col min="6389" max="6389" width="22.42578125" style="94" customWidth="1"/>
    <col min="6390" max="6390" width="25.7109375" style="94" customWidth="1"/>
    <col min="6391" max="6391" width="28.42578125" style="94" customWidth="1"/>
    <col min="6392" max="6641" width="9.140625" style="94"/>
    <col min="6642" max="6642" width="25.7109375" style="94" customWidth="1"/>
    <col min="6643" max="6643" width="18.85546875" style="94" customWidth="1"/>
    <col min="6644" max="6644" width="25.28515625" style="94" customWidth="1"/>
    <col min="6645" max="6645" width="22.42578125" style="94" customWidth="1"/>
    <col min="6646" max="6646" width="25.7109375" style="94" customWidth="1"/>
    <col min="6647" max="6647" width="28.42578125" style="94" customWidth="1"/>
    <col min="6648" max="6897" width="9.140625" style="94"/>
    <col min="6898" max="6898" width="25.7109375" style="94" customWidth="1"/>
    <col min="6899" max="6899" width="18.85546875" style="94" customWidth="1"/>
    <col min="6900" max="6900" width="25.28515625" style="94" customWidth="1"/>
    <col min="6901" max="6901" width="22.42578125" style="94" customWidth="1"/>
    <col min="6902" max="6902" width="25.7109375" style="94" customWidth="1"/>
    <col min="6903" max="6903" width="28.42578125" style="94" customWidth="1"/>
    <col min="6904" max="7153" width="9.140625" style="94"/>
    <col min="7154" max="7154" width="25.7109375" style="94" customWidth="1"/>
    <col min="7155" max="7155" width="18.85546875" style="94" customWidth="1"/>
    <col min="7156" max="7156" width="25.28515625" style="94" customWidth="1"/>
    <col min="7157" max="7157" width="22.42578125" style="94" customWidth="1"/>
    <col min="7158" max="7158" width="25.7109375" style="94" customWidth="1"/>
    <col min="7159" max="7159" width="28.42578125" style="94" customWidth="1"/>
    <col min="7160" max="7409" width="9.140625" style="94"/>
    <col min="7410" max="7410" width="25.7109375" style="94" customWidth="1"/>
    <col min="7411" max="7411" width="18.85546875" style="94" customWidth="1"/>
    <col min="7412" max="7412" width="25.28515625" style="94" customWidth="1"/>
    <col min="7413" max="7413" width="22.42578125" style="94" customWidth="1"/>
    <col min="7414" max="7414" width="25.7109375" style="94" customWidth="1"/>
    <col min="7415" max="7415" width="28.42578125" style="94" customWidth="1"/>
    <col min="7416" max="7665" width="9.140625" style="94"/>
    <col min="7666" max="7666" width="25.7109375" style="94" customWidth="1"/>
    <col min="7667" max="7667" width="18.85546875" style="94" customWidth="1"/>
    <col min="7668" max="7668" width="25.28515625" style="94" customWidth="1"/>
    <col min="7669" max="7669" width="22.42578125" style="94" customWidth="1"/>
    <col min="7670" max="7670" width="25.7109375" style="94" customWidth="1"/>
    <col min="7671" max="7671" width="28.42578125" style="94" customWidth="1"/>
    <col min="7672" max="7921" width="9.140625" style="94"/>
    <col min="7922" max="7922" width="25.7109375" style="94" customWidth="1"/>
    <col min="7923" max="7923" width="18.85546875" style="94" customWidth="1"/>
    <col min="7924" max="7924" width="25.28515625" style="94" customWidth="1"/>
    <col min="7925" max="7925" width="22.42578125" style="94" customWidth="1"/>
    <col min="7926" max="7926" width="25.7109375" style="94" customWidth="1"/>
    <col min="7927" max="7927" width="28.42578125" style="94" customWidth="1"/>
    <col min="7928" max="8177" width="9.140625" style="94"/>
    <col min="8178" max="8178" width="25.7109375" style="94" customWidth="1"/>
    <col min="8179" max="8179" width="18.85546875" style="94" customWidth="1"/>
    <col min="8180" max="8180" width="25.28515625" style="94" customWidth="1"/>
    <col min="8181" max="8181" width="22.42578125" style="94" customWidth="1"/>
    <col min="8182" max="8182" width="25.7109375" style="94" customWidth="1"/>
    <col min="8183" max="8183" width="28.42578125" style="94" customWidth="1"/>
    <col min="8184" max="8433" width="9.140625" style="94"/>
    <col min="8434" max="8434" width="25.7109375" style="94" customWidth="1"/>
    <col min="8435" max="8435" width="18.85546875" style="94" customWidth="1"/>
    <col min="8436" max="8436" width="25.28515625" style="94" customWidth="1"/>
    <col min="8437" max="8437" width="22.42578125" style="94" customWidth="1"/>
    <col min="8438" max="8438" width="25.7109375" style="94" customWidth="1"/>
    <col min="8439" max="8439" width="28.42578125" style="94" customWidth="1"/>
    <col min="8440" max="8689" width="9.140625" style="94"/>
    <col min="8690" max="8690" width="25.7109375" style="94" customWidth="1"/>
    <col min="8691" max="8691" width="18.85546875" style="94" customWidth="1"/>
    <col min="8692" max="8692" width="25.28515625" style="94" customWidth="1"/>
    <col min="8693" max="8693" width="22.42578125" style="94" customWidth="1"/>
    <col min="8694" max="8694" width="25.7109375" style="94" customWidth="1"/>
    <col min="8695" max="8695" width="28.42578125" style="94" customWidth="1"/>
    <col min="8696" max="8945" width="9.140625" style="94"/>
    <col min="8946" max="8946" width="25.7109375" style="94" customWidth="1"/>
    <col min="8947" max="8947" width="18.85546875" style="94" customWidth="1"/>
    <col min="8948" max="8948" width="25.28515625" style="94" customWidth="1"/>
    <col min="8949" max="8949" width="22.42578125" style="94" customWidth="1"/>
    <col min="8950" max="8950" width="25.7109375" style="94" customWidth="1"/>
    <col min="8951" max="8951" width="28.42578125" style="94" customWidth="1"/>
    <col min="8952" max="9201" width="9.140625" style="94"/>
    <col min="9202" max="9202" width="25.7109375" style="94" customWidth="1"/>
    <col min="9203" max="9203" width="18.85546875" style="94" customWidth="1"/>
    <col min="9204" max="9204" width="25.28515625" style="94" customWidth="1"/>
    <col min="9205" max="9205" width="22.42578125" style="94" customWidth="1"/>
    <col min="9206" max="9206" width="25.7109375" style="94" customWidth="1"/>
    <col min="9207" max="9207" width="28.42578125" style="94" customWidth="1"/>
    <col min="9208" max="9457" width="9.140625" style="94"/>
    <col min="9458" max="9458" width="25.7109375" style="94" customWidth="1"/>
    <col min="9459" max="9459" width="18.85546875" style="94" customWidth="1"/>
    <col min="9460" max="9460" width="25.28515625" style="94" customWidth="1"/>
    <col min="9461" max="9461" width="22.42578125" style="94" customWidth="1"/>
    <col min="9462" max="9462" width="25.7109375" style="94" customWidth="1"/>
    <col min="9463" max="9463" width="28.42578125" style="94" customWidth="1"/>
    <col min="9464" max="9713" width="9.140625" style="94"/>
    <col min="9714" max="9714" width="25.7109375" style="94" customWidth="1"/>
    <col min="9715" max="9715" width="18.85546875" style="94" customWidth="1"/>
    <col min="9716" max="9716" width="25.28515625" style="94" customWidth="1"/>
    <col min="9717" max="9717" width="22.42578125" style="94" customWidth="1"/>
    <col min="9718" max="9718" width="25.7109375" style="94" customWidth="1"/>
    <col min="9719" max="9719" width="28.42578125" style="94" customWidth="1"/>
    <col min="9720" max="9969" width="9.140625" style="94"/>
    <col min="9970" max="9970" width="25.7109375" style="94" customWidth="1"/>
    <col min="9971" max="9971" width="18.85546875" style="94" customWidth="1"/>
    <col min="9972" max="9972" width="25.28515625" style="94" customWidth="1"/>
    <col min="9973" max="9973" width="22.42578125" style="94" customWidth="1"/>
    <col min="9974" max="9974" width="25.7109375" style="94" customWidth="1"/>
    <col min="9975" max="9975" width="28.42578125" style="94" customWidth="1"/>
    <col min="9976" max="10225" width="9.140625" style="94"/>
    <col min="10226" max="10226" width="25.7109375" style="94" customWidth="1"/>
    <col min="10227" max="10227" width="18.85546875" style="94" customWidth="1"/>
    <col min="10228" max="10228" width="25.28515625" style="94" customWidth="1"/>
    <col min="10229" max="10229" width="22.42578125" style="94" customWidth="1"/>
    <col min="10230" max="10230" width="25.7109375" style="94" customWidth="1"/>
    <col min="10231" max="10231" width="28.42578125" style="94" customWidth="1"/>
    <col min="10232" max="10481" width="9.140625" style="94"/>
    <col min="10482" max="10482" width="25.7109375" style="94" customWidth="1"/>
    <col min="10483" max="10483" width="18.85546875" style="94" customWidth="1"/>
    <col min="10484" max="10484" width="25.28515625" style="94" customWidth="1"/>
    <col min="10485" max="10485" width="22.42578125" style="94" customWidth="1"/>
    <col min="10486" max="10486" width="25.7109375" style="94" customWidth="1"/>
    <col min="10487" max="10487" width="28.42578125" style="94" customWidth="1"/>
    <col min="10488" max="10737" width="9.140625" style="94"/>
    <col min="10738" max="10738" width="25.7109375" style="94" customWidth="1"/>
    <col min="10739" max="10739" width="18.85546875" style="94" customWidth="1"/>
    <col min="10740" max="10740" width="25.28515625" style="94" customWidth="1"/>
    <col min="10741" max="10741" width="22.42578125" style="94" customWidth="1"/>
    <col min="10742" max="10742" width="25.7109375" style="94" customWidth="1"/>
    <col min="10743" max="10743" width="28.42578125" style="94" customWidth="1"/>
    <col min="10744" max="10993" width="9.140625" style="94"/>
    <col min="10994" max="10994" width="25.7109375" style="94" customWidth="1"/>
    <col min="10995" max="10995" width="18.85546875" style="94" customWidth="1"/>
    <col min="10996" max="10996" width="25.28515625" style="94" customWidth="1"/>
    <col min="10997" max="10997" width="22.42578125" style="94" customWidth="1"/>
    <col min="10998" max="10998" width="25.7109375" style="94" customWidth="1"/>
    <col min="10999" max="10999" width="28.42578125" style="94" customWidth="1"/>
    <col min="11000" max="11249" width="9.140625" style="94"/>
    <col min="11250" max="11250" width="25.7109375" style="94" customWidth="1"/>
    <col min="11251" max="11251" width="18.85546875" style="94" customWidth="1"/>
    <col min="11252" max="11252" width="25.28515625" style="94" customWidth="1"/>
    <col min="11253" max="11253" width="22.42578125" style="94" customWidth="1"/>
    <col min="11254" max="11254" width="25.7109375" style="94" customWidth="1"/>
    <col min="11255" max="11255" width="28.42578125" style="94" customWidth="1"/>
    <col min="11256" max="11505" width="9.140625" style="94"/>
    <col min="11506" max="11506" width="25.7109375" style="94" customWidth="1"/>
    <col min="11507" max="11507" width="18.85546875" style="94" customWidth="1"/>
    <col min="11508" max="11508" width="25.28515625" style="94" customWidth="1"/>
    <col min="11509" max="11509" width="22.42578125" style="94" customWidth="1"/>
    <col min="11510" max="11510" width="25.7109375" style="94" customWidth="1"/>
    <col min="11511" max="11511" width="28.42578125" style="94" customWidth="1"/>
    <col min="11512" max="11761" width="9.140625" style="94"/>
    <col min="11762" max="11762" width="25.7109375" style="94" customWidth="1"/>
    <col min="11763" max="11763" width="18.85546875" style="94" customWidth="1"/>
    <col min="11764" max="11764" width="25.28515625" style="94" customWidth="1"/>
    <col min="11765" max="11765" width="22.42578125" style="94" customWidth="1"/>
    <col min="11766" max="11766" width="25.7109375" style="94" customWidth="1"/>
    <col min="11767" max="11767" width="28.42578125" style="94" customWidth="1"/>
    <col min="11768" max="12017" width="9.140625" style="94"/>
    <col min="12018" max="12018" width="25.7109375" style="94" customWidth="1"/>
    <col min="12019" max="12019" width="18.85546875" style="94" customWidth="1"/>
    <col min="12020" max="12020" width="25.28515625" style="94" customWidth="1"/>
    <col min="12021" max="12021" width="22.42578125" style="94" customWidth="1"/>
    <col min="12022" max="12022" width="25.7109375" style="94" customWidth="1"/>
    <col min="12023" max="12023" width="28.42578125" style="94" customWidth="1"/>
    <col min="12024" max="12273" width="9.140625" style="94"/>
    <col min="12274" max="12274" width="25.7109375" style="94" customWidth="1"/>
    <col min="12275" max="12275" width="18.85546875" style="94" customWidth="1"/>
    <col min="12276" max="12276" width="25.28515625" style="94" customWidth="1"/>
    <col min="12277" max="12277" width="22.42578125" style="94" customWidth="1"/>
    <col min="12278" max="12278" width="25.7109375" style="94" customWidth="1"/>
    <col min="12279" max="12279" width="28.42578125" style="94" customWidth="1"/>
    <col min="12280" max="12529" width="9.140625" style="94"/>
    <col min="12530" max="12530" width="25.7109375" style="94" customWidth="1"/>
    <col min="12531" max="12531" width="18.85546875" style="94" customWidth="1"/>
    <col min="12532" max="12532" width="25.28515625" style="94" customWidth="1"/>
    <col min="12533" max="12533" width="22.42578125" style="94" customWidth="1"/>
    <col min="12534" max="12534" width="25.7109375" style="94" customWidth="1"/>
    <col min="12535" max="12535" width="28.42578125" style="94" customWidth="1"/>
    <col min="12536" max="12785" width="9.140625" style="94"/>
    <col min="12786" max="12786" width="25.7109375" style="94" customWidth="1"/>
    <col min="12787" max="12787" width="18.85546875" style="94" customWidth="1"/>
    <col min="12788" max="12788" width="25.28515625" style="94" customWidth="1"/>
    <col min="12789" max="12789" width="22.42578125" style="94" customWidth="1"/>
    <col min="12790" max="12790" width="25.7109375" style="94" customWidth="1"/>
    <col min="12791" max="12791" width="28.42578125" style="94" customWidth="1"/>
    <col min="12792" max="13041" width="9.140625" style="94"/>
    <col min="13042" max="13042" width="25.7109375" style="94" customWidth="1"/>
    <col min="13043" max="13043" width="18.85546875" style="94" customWidth="1"/>
    <col min="13044" max="13044" width="25.28515625" style="94" customWidth="1"/>
    <col min="13045" max="13045" width="22.42578125" style="94" customWidth="1"/>
    <col min="13046" max="13046" width="25.7109375" style="94" customWidth="1"/>
    <col min="13047" max="13047" width="28.42578125" style="94" customWidth="1"/>
    <col min="13048" max="13297" width="9.140625" style="94"/>
    <col min="13298" max="13298" width="25.7109375" style="94" customWidth="1"/>
    <col min="13299" max="13299" width="18.85546875" style="94" customWidth="1"/>
    <col min="13300" max="13300" width="25.28515625" style="94" customWidth="1"/>
    <col min="13301" max="13301" width="22.42578125" style="94" customWidth="1"/>
    <col min="13302" max="13302" width="25.7109375" style="94" customWidth="1"/>
    <col min="13303" max="13303" width="28.42578125" style="94" customWidth="1"/>
    <col min="13304" max="13553" width="9.140625" style="94"/>
    <col min="13554" max="13554" width="25.7109375" style="94" customWidth="1"/>
    <col min="13555" max="13555" width="18.85546875" style="94" customWidth="1"/>
    <col min="13556" max="13556" width="25.28515625" style="94" customWidth="1"/>
    <col min="13557" max="13557" width="22.42578125" style="94" customWidth="1"/>
    <col min="13558" max="13558" width="25.7109375" style="94" customWidth="1"/>
    <col min="13559" max="13559" width="28.42578125" style="94" customWidth="1"/>
    <col min="13560" max="13809" width="9.140625" style="94"/>
    <col min="13810" max="13810" width="25.7109375" style="94" customWidth="1"/>
    <col min="13811" max="13811" width="18.85546875" style="94" customWidth="1"/>
    <col min="13812" max="13812" width="25.28515625" style="94" customWidth="1"/>
    <col min="13813" max="13813" width="22.42578125" style="94" customWidth="1"/>
    <col min="13814" max="13814" width="25.7109375" style="94" customWidth="1"/>
    <col min="13815" max="13815" width="28.42578125" style="94" customWidth="1"/>
    <col min="13816" max="14065" width="9.140625" style="94"/>
    <col min="14066" max="14066" width="25.7109375" style="94" customWidth="1"/>
    <col min="14067" max="14067" width="18.85546875" style="94" customWidth="1"/>
    <col min="14068" max="14068" width="25.28515625" style="94" customWidth="1"/>
    <col min="14069" max="14069" width="22.42578125" style="94" customWidth="1"/>
    <col min="14070" max="14070" width="25.7109375" style="94" customWidth="1"/>
    <col min="14071" max="14071" width="28.42578125" style="94" customWidth="1"/>
    <col min="14072" max="14321" width="9.140625" style="94"/>
    <col min="14322" max="14322" width="25.7109375" style="94" customWidth="1"/>
    <col min="14323" max="14323" width="18.85546875" style="94" customWidth="1"/>
    <col min="14324" max="14324" width="25.28515625" style="94" customWidth="1"/>
    <col min="14325" max="14325" width="22.42578125" style="94" customWidth="1"/>
    <col min="14326" max="14326" width="25.7109375" style="94" customWidth="1"/>
    <col min="14327" max="14327" width="28.42578125" style="94" customWidth="1"/>
    <col min="14328" max="14577" width="9.140625" style="94"/>
    <col min="14578" max="14578" width="25.7109375" style="94" customWidth="1"/>
    <col min="14579" max="14579" width="18.85546875" style="94" customWidth="1"/>
    <col min="14580" max="14580" width="25.28515625" style="94" customWidth="1"/>
    <col min="14581" max="14581" width="22.42578125" style="94" customWidth="1"/>
    <col min="14582" max="14582" width="25.7109375" style="94" customWidth="1"/>
    <col min="14583" max="14583" width="28.42578125" style="94" customWidth="1"/>
    <col min="14584" max="14833" width="9.140625" style="94"/>
    <col min="14834" max="14834" width="25.7109375" style="94" customWidth="1"/>
    <col min="14835" max="14835" width="18.85546875" style="94" customWidth="1"/>
    <col min="14836" max="14836" width="25.28515625" style="94" customWidth="1"/>
    <col min="14837" max="14837" width="22.42578125" style="94" customWidth="1"/>
    <col min="14838" max="14838" width="25.7109375" style="94" customWidth="1"/>
    <col min="14839" max="14839" width="28.42578125" style="94" customWidth="1"/>
    <col min="14840" max="15089" width="9.140625" style="94"/>
    <col min="15090" max="15090" width="25.7109375" style="94" customWidth="1"/>
    <col min="15091" max="15091" width="18.85546875" style="94" customWidth="1"/>
    <col min="15092" max="15092" width="25.28515625" style="94" customWidth="1"/>
    <col min="15093" max="15093" width="22.42578125" style="94" customWidth="1"/>
    <col min="15094" max="15094" width="25.7109375" style="94" customWidth="1"/>
    <col min="15095" max="15095" width="28.42578125" style="94" customWidth="1"/>
    <col min="15096" max="15345" width="9.140625" style="94"/>
    <col min="15346" max="15346" width="25.7109375" style="94" customWidth="1"/>
    <col min="15347" max="15347" width="18.85546875" style="94" customWidth="1"/>
    <col min="15348" max="15348" width="25.28515625" style="94" customWidth="1"/>
    <col min="15349" max="15349" width="22.42578125" style="94" customWidth="1"/>
    <col min="15350" max="15350" width="25.7109375" style="94" customWidth="1"/>
    <col min="15351" max="15351" width="28.42578125" style="94" customWidth="1"/>
    <col min="15352" max="15601" width="9.140625" style="94"/>
    <col min="15602" max="15602" width="25.7109375" style="94" customWidth="1"/>
    <col min="15603" max="15603" width="18.85546875" style="94" customWidth="1"/>
    <col min="15604" max="15604" width="25.28515625" style="94" customWidth="1"/>
    <col min="15605" max="15605" width="22.42578125" style="94" customWidth="1"/>
    <col min="15606" max="15606" width="25.7109375" style="94" customWidth="1"/>
    <col min="15607" max="15607" width="28.42578125" style="94" customWidth="1"/>
    <col min="15608" max="15857" width="9.140625" style="94"/>
    <col min="15858" max="15858" width="25.7109375" style="94" customWidth="1"/>
    <col min="15859" max="15859" width="18.85546875" style="94" customWidth="1"/>
    <col min="15860" max="15860" width="25.28515625" style="94" customWidth="1"/>
    <col min="15861" max="15861" width="22.42578125" style="94" customWidth="1"/>
    <col min="15862" max="15862" width="25.7109375" style="94" customWidth="1"/>
    <col min="15863" max="15863" width="28.42578125" style="94" customWidth="1"/>
    <col min="15864" max="16113" width="9.140625" style="94"/>
    <col min="16114" max="16114" width="25.7109375" style="94" customWidth="1"/>
    <col min="16115" max="16115" width="18.85546875" style="94" customWidth="1"/>
    <col min="16116" max="16116" width="25.28515625" style="94" customWidth="1"/>
    <col min="16117" max="16117" width="22.42578125" style="94" customWidth="1"/>
    <col min="16118" max="16118" width="25.7109375" style="94" customWidth="1"/>
    <col min="16119" max="16119" width="28.42578125" style="94" customWidth="1"/>
    <col min="16120" max="16384" width="9.140625" style="94"/>
  </cols>
  <sheetData>
    <row r="1" spans="1:7" s="22" customFormat="1" ht="23.25" customHeight="1" x14ac:dyDescent="0.25">
      <c r="A1" s="1478" t="s">
        <v>635</v>
      </c>
      <c r="B1" s="1479"/>
      <c r="C1" s="1479"/>
      <c r="D1" s="1479"/>
      <c r="E1" s="1479"/>
      <c r="F1" s="1479"/>
    </row>
    <row r="2" spans="1:7" ht="13.5" thickBot="1" x14ac:dyDescent="0.25"/>
    <row r="3" spans="1:7" s="2" customFormat="1" ht="23.25" customHeight="1" x14ac:dyDescent="0.25">
      <c r="A3" s="320" t="s">
        <v>410</v>
      </c>
      <c r="B3" s="321" t="s">
        <v>411</v>
      </c>
      <c r="C3" s="321" t="s">
        <v>412</v>
      </c>
      <c r="D3" s="321" t="s">
        <v>413</v>
      </c>
      <c r="E3" s="321" t="s">
        <v>414</v>
      </c>
      <c r="F3" s="322" t="s">
        <v>415</v>
      </c>
    </row>
    <row r="4" spans="1:7" s="37" customFormat="1" ht="99" customHeight="1" thickBot="1" x14ac:dyDescent="0.3">
      <c r="A4" s="774" t="s">
        <v>467</v>
      </c>
      <c r="B4" s="775" t="s">
        <v>403</v>
      </c>
      <c r="C4" s="775" t="s">
        <v>713</v>
      </c>
      <c r="D4" s="775" t="s">
        <v>744</v>
      </c>
      <c r="E4" s="775" t="s">
        <v>745</v>
      </c>
      <c r="F4" s="784" t="s">
        <v>746</v>
      </c>
      <c r="G4" s="347"/>
    </row>
    <row r="5" spans="1:7" s="37" customFormat="1" ht="25.5" customHeight="1" x14ac:dyDescent="0.25">
      <c r="A5" s="1480" t="s">
        <v>792</v>
      </c>
      <c r="B5" s="123" t="s">
        <v>426</v>
      </c>
      <c r="C5" s="999">
        <v>0</v>
      </c>
      <c r="D5" s="1000" t="s">
        <v>542</v>
      </c>
      <c r="E5" s="1001">
        <v>0</v>
      </c>
      <c r="F5" s="1002" t="s">
        <v>542</v>
      </c>
      <c r="G5" s="347"/>
    </row>
    <row r="6" spans="1:7" s="37" customFormat="1" ht="25.5" customHeight="1" x14ac:dyDescent="0.25">
      <c r="A6" s="1480"/>
      <c r="B6" s="375" t="s">
        <v>428</v>
      </c>
      <c r="C6" s="449">
        <v>27442.12</v>
      </c>
      <c r="D6" s="450">
        <v>2.9999999999999997E-4</v>
      </c>
      <c r="E6" s="451">
        <v>9340.5</v>
      </c>
      <c r="F6" s="452">
        <v>1E-4</v>
      </c>
      <c r="G6" s="347"/>
    </row>
    <row r="7" spans="1:7" s="37" customFormat="1" ht="25.5" customHeight="1" x14ac:dyDescent="0.25">
      <c r="A7" s="1480"/>
      <c r="B7" s="375" t="s">
        <v>429</v>
      </c>
      <c r="C7" s="449">
        <v>0</v>
      </c>
      <c r="D7" s="450" t="s">
        <v>542</v>
      </c>
      <c r="E7" s="451">
        <v>0</v>
      </c>
      <c r="F7" s="452" t="s">
        <v>542</v>
      </c>
      <c r="G7" s="347"/>
    </row>
    <row r="8" spans="1:7" s="37" customFormat="1" ht="25.5" customHeight="1" x14ac:dyDescent="0.25">
      <c r="A8" s="1480"/>
      <c r="B8" s="375" t="s">
        <v>430</v>
      </c>
      <c r="C8" s="449">
        <v>2194.67</v>
      </c>
      <c r="D8" s="450">
        <v>1E-4</v>
      </c>
      <c r="E8" s="451">
        <v>0</v>
      </c>
      <c r="F8" s="452" t="s">
        <v>542</v>
      </c>
      <c r="G8" s="347"/>
    </row>
    <row r="9" spans="1:7" s="37" customFormat="1" ht="25.5" customHeight="1" x14ac:dyDescent="0.25">
      <c r="A9" s="1480"/>
      <c r="B9" s="375" t="s">
        <v>431</v>
      </c>
      <c r="C9" s="449">
        <v>0</v>
      </c>
      <c r="D9" s="450" t="s">
        <v>542</v>
      </c>
      <c r="E9" s="451">
        <v>0</v>
      </c>
      <c r="F9" s="452" t="s">
        <v>542</v>
      </c>
      <c r="G9" s="347"/>
    </row>
    <row r="10" spans="1:7" s="37" customFormat="1" ht="25.5" customHeight="1" x14ac:dyDescent="0.25">
      <c r="A10" s="1481"/>
      <c r="B10" s="375" t="s">
        <v>432</v>
      </c>
      <c r="C10" s="449">
        <v>0</v>
      </c>
      <c r="D10" s="450" t="s">
        <v>542</v>
      </c>
      <c r="E10" s="451">
        <v>0</v>
      </c>
      <c r="F10" s="452" t="s">
        <v>542</v>
      </c>
      <c r="G10" s="347"/>
    </row>
    <row r="11" spans="1:7" s="37" customFormat="1" ht="29.25" customHeight="1" x14ac:dyDescent="0.25">
      <c r="A11" s="1482" t="s">
        <v>793</v>
      </c>
      <c r="B11" s="223" t="s">
        <v>433</v>
      </c>
      <c r="C11" s="453">
        <v>237796.3</v>
      </c>
      <c r="D11" s="450">
        <v>3.3999999999999998E-3</v>
      </c>
      <c r="E11" s="453">
        <v>155263.56</v>
      </c>
      <c r="F11" s="452">
        <v>2.2000000000000001E-3</v>
      </c>
    </row>
    <row r="12" spans="1:7" s="658" customFormat="1" ht="30" customHeight="1" x14ac:dyDescent="0.25">
      <c r="A12" s="1480"/>
      <c r="B12" s="375" t="s">
        <v>434</v>
      </c>
      <c r="C12" s="449">
        <v>3409973.41</v>
      </c>
      <c r="D12" s="450">
        <v>4.4299999999999999E-2</v>
      </c>
      <c r="E12" s="449">
        <v>514277.71</v>
      </c>
      <c r="F12" s="452">
        <v>6.7000000000000002E-3</v>
      </c>
    </row>
    <row r="13" spans="1:7" s="658" customFormat="1" ht="29.25" customHeight="1" x14ac:dyDescent="0.25">
      <c r="A13" s="1480"/>
      <c r="B13" s="454" t="s">
        <v>435</v>
      </c>
      <c r="C13" s="455">
        <v>395696.94</v>
      </c>
      <c r="D13" s="456">
        <v>6.4000000000000003E-3</v>
      </c>
      <c r="E13" s="455">
        <v>156758.17000000001</v>
      </c>
      <c r="F13" s="457">
        <v>2.5000000000000001E-3</v>
      </c>
    </row>
    <row r="14" spans="1:7" s="658" customFormat="1" ht="34.5" customHeight="1" x14ac:dyDescent="0.25">
      <c r="A14" s="458" t="s">
        <v>792</v>
      </c>
      <c r="B14" s="375" t="s">
        <v>884</v>
      </c>
      <c r="C14" s="449">
        <v>29067.599999999999</v>
      </c>
      <c r="D14" s="450">
        <v>2.9999999999999997E-4</v>
      </c>
      <c r="E14" s="451">
        <v>46582.98</v>
      </c>
      <c r="F14" s="452">
        <v>5.0000000000000001E-4</v>
      </c>
    </row>
    <row r="15" spans="1:7" s="658" customFormat="1" ht="37.5" customHeight="1" thickBot="1" x14ac:dyDescent="0.3">
      <c r="A15" s="459" t="s">
        <v>794</v>
      </c>
      <c r="B15" s="460" t="s">
        <v>437</v>
      </c>
      <c r="C15" s="461">
        <v>0</v>
      </c>
      <c r="D15" s="462" t="s">
        <v>542</v>
      </c>
      <c r="E15" s="463">
        <v>0</v>
      </c>
      <c r="F15" s="464" t="s">
        <v>542</v>
      </c>
    </row>
    <row r="16" spans="1:7" ht="18.75" customHeight="1" x14ac:dyDescent="0.2"/>
    <row r="17" spans="1:6" s="658" customFormat="1" ht="18.75" customHeight="1" x14ac:dyDescent="0.25">
      <c r="A17" s="1477" t="s">
        <v>468</v>
      </c>
      <c r="B17" s="1477"/>
      <c r="C17" s="1477"/>
      <c r="D17" s="1477"/>
      <c r="E17" s="1477"/>
      <c r="F17" s="1477"/>
    </row>
    <row r="18" spans="1:6" ht="52.5" customHeight="1" x14ac:dyDescent="0.2">
      <c r="A18" s="1483" t="s">
        <v>469</v>
      </c>
      <c r="B18" s="1483"/>
      <c r="C18" s="1483"/>
      <c r="D18" s="1483"/>
      <c r="E18" s="1483"/>
      <c r="F18" s="1483"/>
    </row>
    <row r="19" spans="1:6" ht="19.5" customHeight="1" x14ac:dyDescent="0.2">
      <c r="A19" s="1477" t="s">
        <v>470</v>
      </c>
      <c r="B19" s="1477"/>
      <c r="C19" s="1477"/>
      <c r="D19" s="1477"/>
      <c r="E19" s="1477"/>
      <c r="F19" s="1477"/>
    </row>
    <row r="22" spans="1:6" x14ac:dyDescent="0.2">
      <c r="A22" s="23"/>
    </row>
    <row r="23" spans="1:6" x14ac:dyDescent="0.2">
      <c r="A23" s="17"/>
    </row>
    <row r="24" spans="1:6" x14ac:dyDescent="0.2">
      <c r="A24" s="17"/>
    </row>
    <row r="25" spans="1:6" x14ac:dyDescent="0.2">
      <c r="A25" s="17"/>
    </row>
  </sheetData>
  <mergeCells count="6">
    <mergeCell ref="A19:F19"/>
    <mergeCell ref="A1:F1"/>
    <mergeCell ref="A5:A10"/>
    <mergeCell ref="A11:A13"/>
    <mergeCell ref="A17:F17"/>
    <mergeCell ref="A18:F18"/>
  </mergeCells>
  <pageMargins left="0.43307086614173229" right="0.23622047244094491" top="0.74803149606299213" bottom="0.74803149606299213" header="0.31496062992125984" footer="0.31496062992125984"/>
  <pageSetup paperSize="9" scale="65" firstPageNumber="75" fitToHeight="0" orientation="landscape" cellComments="asDisplayed" useFirstPageNumber="1" r:id="rId1"/>
  <headerFooter>
    <oddFooter>&amp;C&amp;12&amp;P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80" zoomScaleNormal="80" workbookViewId="0">
      <selection activeCell="A2" sqref="A2"/>
    </sheetView>
  </sheetViews>
  <sheetFormatPr defaultRowHeight="12.75" x14ac:dyDescent="0.2"/>
  <cols>
    <col min="1" max="1" width="38" style="1" customWidth="1"/>
    <col min="2" max="2" width="14.140625" style="1" customWidth="1"/>
    <col min="3" max="3" width="29.42578125" style="1" customWidth="1"/>
    <col min="4" max="4" width="22.28515625" style="1" customWidth="1"/>
    <col min="5" max="5" width="33.7109375" style="1" customWidth="1"/>
    <col min="6" max="6" width="24.140625" style="1" customWidth="1"/>
    <col min="7" max="256" width="9.140625" style="1"/>
    <col min="257" max="257" width="30.7109375" style="1" customWidth="1"/>
    <col min="258" max="259" width="24.7109375" style="1" customWidth="1"/>
    <col min="260" max="260" width="30.140625" style="1" customWidth="1"/>
    <col min="261" max="261" width="24.7109375" style="1" customWidth="1"/>
    <col min="262" max="262" width="30.28515625" style="1" customWidth="1"/>
    <col min="263" max="512" width="9.140625" style="1"/>
    <col min="513" max="513" width="30.7109375" style="1" customWidth="1"/>
    <col min="514" max="515" width="24.7109375" style="1" customWidth="1"/>
    <col min="516" max="516" width="30.140625" style="1" customWidth="1"/>
    <col min="517" max="517" width="24.7109375" style="1" customWidth="1"/>
    <col min="518" max="518" width="30.28515625" style="1" customWidth="1"/>
    <col min="519" max="768" width="9.140625" style="1"/>
    <col min="769" max="769" width="30.7109375" style="1" customWidth="1"/>
    <col min="770" max="771" width="24.7109375" style="1" customWidth="1"/>
    <col min="772" max="772" width="30.140625" style="1" customWidth="1"/>
    <col min="773" max="773" width="24.7109375" style="1" customWidth="1"/>
    <col min="774" max="774" width="30.28515625" style="1" customWidth="1"/>
    <col min="775" max="1024" width="9.140625" style="1"/>
    <col min="1025" max="1025" width="30.7109375" style="1" customWidth="1"/>
    <col min="1026" max="1027" width="24.7109375" style="1" customWidth="1"/>
    <col min="1028" max="1028" width="30.140625" style="1" customWidth="1"/>
    <col min="1029" max="1029" width="24.7109375" style="1" customWidth="1"/>
    <col min="1030" max="1030" width="30.28515625" style="1" customWidth="1"/>
    <col min="1031" max="1280" width="9.140625" style="1"/>
    <col min="1281" max="1281" width="30.7109375" style="1" customWidth="1"/>
    <col min="1282" max="1283" width="24.7109375" style="1" customWidth="1"/>
    <col min="1284" max="1284" width="30.140625" style="1" customWidth="1"/>
    <col min="1285" max="1285" width="24.7109375" style="1" customWidth="1"/>
    <col min="1286" max="1286" width="30.28515625" style="1" customWidth="1"/>
    <col min="1287" max="1536" width="9.140625" style="1"/>
    <col min="1537" max="1537" width="30.7109375" style="1" customWidth="1"/>
    <col min="1538" max="1539" width="24.7109375" style="1" customWidth="1"/>
    <col min="1540" max="1540" width="30.140625" style="1" customWidth="1"/>
    <col min="1541" max="1541" width="24.7109375" style="1" customWidth="1"/>
    <col min="1542" max="1542" width="30.28515625" style="1" customWidth="1"/>
    <col min="1543" max="1792" width="9.140625" style="1"/>
    <col min="1793" max="1793" width="30.7109375" style="1" customWidth="1"/>
    <col min="1794" max="1795" width="24.7109375" style="1" customWidth="1"/>
    <col min="1796" max="1796" width="30.140625" style="1" customWidth="1"/>
    <col min="1797" max="1797" width="24.7109375" style="1" customWidth="1"/>
    <col min="1798" max="1798" width="30.28515625" style="1" customWidth="1"/>
    <col min="1799" max="2048" width="9.140625" style="1"/>
    <col min="2049" max="2049" width="30.7109375" style="1" customWidth="1"/>
    <col min="2050" max="2051" width="24.7109375" style="1" customWidth="1"/>
    <col min="2052" max="2052" width="30.140625" style="1" customWidth="1"/>
    <col min="2053" max="2053" width="24.7109375" style="1" customWidth="1"/>
    <col min="2054" max="2054" width="30.28515625" style="1" customWidth="1"/>
    <col min="2055" max="2304" width="9.140625" style="1"/>
    <col min="2305" max="2305" width="30.7109375" style="1" customWidth="1"/>
    <col min="2306" max="2307" width="24.7109375" style="1" customWidth="1"/>
    <col min="2308" max="2308" width="30.140625" style="1" customWidth="1"/>
    <col min="2309" max="2309" width="24.7109375" style="1" customWidth="1"/>
    <col min="2310" max="2310" width="30.28515625" style="1" customWidth="1"/>
    <col min="2311" max="2560" width="9.140625" style="1"/>
    <col min="2561" max="2561" width="30.7109375" style="1" customWidth="1"/>
    <col min="2562" max="2563" width="24.7109375" style="1" customWidth="1"/>
    <col min="2564" max="2564" width="30.140625" style="1" customWidth="1"/>
    <col min="2565" max="2565" width="24.7109375" style="1" customWidth="1"/>
    <col min="2566" max="2566" width="30.28515625" style="1" customWidth="1"/>
    <col min="2567" max="2816" width="9.140625" style="1"/>
    <col min="2817" max="2817" width="30.7109375" style="1" customWidth="1"/>
    <col min="2818" max="2819" width="24.7109375" style="1" customWidth="1"/>
    <col min="2820" max="2820" width="30.140625" style="1" customWidth="1"/>
    <col min="2821" max="2821" width="24.7109375" style="1" customWidth="1"/>
    <col min="2822" max="2822" width="30.28515625" style="1" customWidth="1"/>
    <col min="2823" max="3072" width="9.140625" style="1"/>
    <col min="3073" max="3073" width="30.7109375" style="1" customWidth="1"/>
    <col min="3074" max="3075" width="24.7109375" style="1" customWidth="1"/>
    <col min="3076" max="3076" width="30.140625" style="1" customWidth="1"/>
    <col min="3077" max="3077" width="24.7109375" style="1" customWidth="1"/>
    <col min="3078" max="3078" width="30.28515625" style="1" customWidth="1"/>
    <col min="3079" max="3328" width="9.140625" style="1"/>
    <col min="3329" max="3329" width="30.7109375" style="1" customWidth="1"/>
    <col min="3330" max="3331" width="24.7109375" style="1" customWidth="1"/>
    <col min="3332" max="3332" width="30.140625" style="1" customWidth="1"/>
    <col min="3333" max="3333" width="24.7109375" style="1" customWidth="1"/>
    <col min="3334" max="3334" width="30.28515625" style="1" customWidth="1"/>
    <col min="3335" max="3584" width="9.140625" style="1"/>
    <col min="3585" max="3585" width="30.7109375" style="1" customWidth="1"/>
    <col min="3586" max="3587" width="24.7109375" style="1" customWidth="1"/>
    <col min="3588" max="3588" width="30.140625" style="1" customWidth="1"/>
    <col min="3589" max="3589" width="24.7109375" style="1" customWidth="1"/>
    <col min="3590" max="3590" width="30.28515625" style="1" customWidth="1"/>
    <col min="3591" max="3840" width="9.140625" style="1"/>
    <col min="3841" max="3841" width="30.7109375" style="1" customWidth="1"/>
    <col min="3842" max="3843" width="24.7109375" style="1" customWidth="1"/>
    <col min="3844" max="3844" width="30.140625" style="1" customWidth="1"/>
    <col min="3845" max="3845" width="24.7109375" style="1" customWidth="1"/>
    <col min="3846" max="3846" width="30.28515625" style="1" customWidth="1"/>
    <col min="3847" max="4096" width="9.140625" style="1"/>
    <col min="4097" max="4097" width="30.7109375" style="1" customWidth="1"/>
    <col min="4098" max="4099" width="24.7109375" style="1" customWidth="1"/>
    <col min="4100" max="4100" width="30.140625" style="1" customWidth="1"/>
    <col min="4101" max="4101" width="24.7109375" style="1" customWidth="1"/>
    <col min="4102" max="4102" width="30.28515625" style="1" customWidth="1"/>
    <col min="4103" max="4352" width="9.140625" style="1"/>
    <col min="4353" max="4353" width="30.7109375" style="1" customWidth="1"/>
    <col min="4354" max="4355" width="24.7109375" style="1" customWidth="1"/>
    <col min="4356" max="4356" width="30.140625" style="1" customWidth="1"/>
    <col min="4357" max="4357" width="24.7109375" style="1" customWidth="1"/>
    <col min="4358" max="4358" width="30.28515625" style="1" customWidth="1"/>
    <col min="4359" max="4608" width="9.140625" style="1"/>
    <col min="4609" max="4609" width="30.7109375" style="1" customWidth="1"/>
    <col min="4610" max="4611" width="24.7109375" style="1" customWidth="1"/>
    <col min="4612" max="4612" width="30.140625" style="1" customWidth="1"/>
    <col min="4613" max="4613" width="24.7109375" style="1" customWidth="1"/>
    <col min="4614" max="4614" width="30.28515625" style="1" customWidth="1"/>
    <col min="4615" max="4864" width="9.140625" style="1"/>
    <col min="4865" max="4865" width="30.7109375" style="1" customWidth="1"/>
    <col min="4866" max="4867" width="24.7109375" style="1" customWidth="1"/>
    <col min="4868" max="4868" width="30.140625" style="1" customWidth="1"/>
    <col min="4869" max="4869" width="24.7109375" style="1" customWidth="1"/>
    <col min="4870" max="4870" width="30.28515625" style="1" customWidth="1"/>
    <col min="4871" max="5120" width="9.140625" style="1"/>
    <col min="5121" max="5121" width="30.7109375" style="1" customWidth="1"/>
    <col min="5122" max="5123" width="24.7109375" style="1" customWidth="1"/>
    <col min="5124" max="5124" width="30.140625" style="1" customWidth="1"/>
    <col min="5125" max="5125" width="24.7109375" style="1" customWidth="1"/>
    <col min="5126" max="5126" width="30.28515625" style="1" customWidth="1"/>
    <col min="5127" max="5376" width="9.140625" style="1"/>
    <col min="5377" max="5377" width="30.7109375" style="1" customWidth="1"/>
    <col min="5378" max="5379" width="24.7109375" style="1" customWidth="1"/>
    <col min="5380" max="5380" width="30.140625" style="1" customWidth="1"/>
    <col min="5381" max="5381" width="24.7109375" style="1" customWidth="1"/>
    <col min="5382" max="5382" width="30.28515625" style="1" customWidth="1"/>
    <col min="5383" max="5632" width="9.140625" style="1"/>
    <col min="5633" max="5633" width="30.7109375" style="1" customWidth="1"/>
    <col min="5634" max="5635" width="24.7109375" style="1" customWidth="1"/>
    <col min="5636" max="5636" width="30.140625" style="1" customWidth="1"/>
    <col min="5637" max="5637" width="24.7109375" style="1" customWidth="1"/>
    <col min="5638" max="5638" width="30.28515625" style="1" customWidth="1"/>
    <col min="5639" max="5888" width="9.140625" style="1"/>
    <col min="5889" max="5889" width="30.7109375" style="1" customWidth="1"/>
    <col min="5890" max="5891" width="24.7109375" style="1" customWidth="1"/>
    <col min="5892" max="5892" width="30.140625" style="1" customWidth="1"/>
    <col min="5893" max="5893" width="24.7109375" style="1" customWidth="1"/>
    <col min="5894" max="5894" width="30.28515625" style="1" customWidth="1"/>
    <col min="5895" max="6144" width="9.140625" style="1"/>
    <col min="6145" max="6145" width="30.7109375" style="1" customWidth="1"/>
    <col min="6146" max="6147" width="24.7109375" style="1" customWidth="1"/>
    <col min="6148" max="6148" width="30.140625" style="1" customWidth="1"/>
    <col min="6149" max="6149" width="24.7109375" style="1" customWidth="1"/>
    <col min="6150" max="6150" width="30.28515625" style="1" customWidth="1"/>
    <col min="6151" max="6400" width="9.140625" style="1"/>
    <col min="6401" max="6401" width="30.7109375" style="1" customWidth="1"/>
    <col min="6402" max="6403" width="24.7109375" style="1" customWidth="1"/>
    <col min="6404" max="6404" width="30.140625" style="1" customWidth="1"/>
    <col min="6405" max="6405" width="24.7109375" style="1" customWidth="1"/>
    <col min="6406" max="6406" width="30.28515625" style="1" customWidth="1"/>
    <col min="6407" max="6656" width="9.140625" style="1"/>
    <col min="6657" max="6657" width="30.7109375" style="1" customWidth="1"/>
    <col min="6658" max="6659" width="24.7109375" style="1" customWidth="1"/>
    <col min="6660" max="6660" width="30.140625" style="1" customWidth="1"/>
    <col min="6661" max="6661" width="24.7109375" style="1" customWidth="1"/>
    <col min="6662" max="6662" width="30.28515625" style="1" customWidth="1"/>
    <col min="6663" max="6912" width="9.140625" style="1"/>
    <col min="6913" max="6913" width="30.7109375" style="1" customWidth="1"/>
    <col min="6914" max="6915" width="24.7109375" style="1" customWidth="1"/>
    <col min="6916" max="6916" width="30.140625" style="1" customWidth="1"/>
    <col min="6917" max="6917" width="24.7109375" style="1" customWidth="1"/>
    <col min="6918" max="6918" width="30.28515625" style="1" customWidth="1"/>
    <col min="6919" max="7168" width="9.140625" style="1"/>
    <col min="7169" max="7169" width="30.7109375" style="1" customWidth="1"/>
    <col min="7170" max="7171" width="24.7109375" style="1" customWidth="1"/>
    <col min="7172" max="7172" width="30.140625" style="1" customWidth="1"/>
    <col min="7173" max="7173" width="24.7109375" style="1" customWidth="1"/>
    <col min="7174" max="7174" width="30.28515625" style="1" customWidth="1"/>
    <col min="7175" max="7424" width="9.140625" style="1"/>
    <col min="7425" max="7425" width="30.7109375" style="1" customWidth="1"/>
    <col min="7426" max="7427" width="24.7109375" style="1" customWidth="1"/>
    <col min="7428" max="7428" width="30.140625" style="1" customWidth="1"/>
    <col min="7429" max="7429" width="24.7109375" style="1" customWidth="1"/>
    <col min="7430" max="7430" width="30.28515625" style="1" customWidth="1"/>
    <col min="7431" max="7680" width="9.140625" style="1"/>
    <col min="7681" max="7681" width="30.7109375" style="1" customWidth="1"/>
    <col min="7682" max="7683" width="24.7109375" style="1" customWidth="1"/>
    <col min="7684" max="7684" width="30.140625" style="1" customWidth="1"/>
    <col min="7685" max="7685" width="24.7109375" style="1" customWidth="1"/>
    <col min="7686" max="7686" width="30.28515625" style="1" customWidth="1"/>
    <col min="7687" max="7936" width="9.140625" style="1"/>
    <col min="7937" max="7937" width="30.7109375" style="1" customWidth="1"/>
    <col min="7938" max="7939" width="24.7109375" style="1" customWidth="1"/>
    <col min="7940" max="7940" width="30.140625" style="1" customWidth="1"/>
    <col min="7941" max="7941" width="24.7109375" style="1" customWidth="1"/>
    <col min="7942" max="7942" width="30.28515625" style="1" customWidth="1"/>
    <col min="7943" max="8192" width="9.140625" style="1"/>
    <col min="8193" max="8193" width="30.7109375" style="1" customWidth="1"/>
    <col min="8194" max="8195" width="24.7109375" style="1" customWidth="1"/>
    <col min="8196" max="8196" width="30.140625" style="1" customWidth="1"/>
    <col min="8197" max="8197" width="24.7109375" style="1" customWidth="1"/>
    <col min="8198" max="8198" width="30.28515625" style="1" customWidth="1"/>
    <col min="8199" max="8448" width="9.140625" style="1"/>
    <col min="8449" max="8449" width="30.7109375" style="1" customWidth="1"/>
    <col min="8450" max="8451" width="24.7109375" style="1" customWidth="1"/>
    <col min="8452" max="8452" width="30.140625" style="1" customWidth="1"/>
    <col min="8453" max="8453" width="24.7109375" style="1" customWidth="1"/>
    <col min="8454" max="8454" width="30.28515625" style="1" customWidth="1"/>
    <col min="8455" max="8704" width="9.140625" style="1"/>
    <col min="8705" max="8705" width="30.7109375" style="1" customWidth="1"/>
    <col min="8706" max="8707" width="24.7109375" style="1" customWidth="1"/>
    <col min="8708" max="8708" width="30.140625" style="1" customWidth="1"/>
    <col min="8709" max="8709" width="24.7109375" style="1" customWidth="1"/>
    <col min="8710" max="8710" width="30.28515625" style="1" customWidth="1"/>
    <col min="8711" max="8960" width="9.140625" style="1"/>
    <col min="8961" max="8961" width="30.7109375" style="1" customWidth="1"/>
    <col min="8962" max="8963" width="24.7109375" style="1" customWidth="1"/>
    <col min="8964" max="8964" width="30.140625" style="1" customWidth="1"/>
    <col min="8965" max="8965" width="24.7109375" style="1" customWidth="1"/>
    <col min="8966" max="8966" width="30.28515625" style="1" customWidth="1"/>
    <col min="8967" max="9216" width="9.140625" style="1"/>
    <col min="9217" max="9217" width="30.7109375" style="1" customWidth="1"/>
    <col min="9218" max="9219" width="24.7109375" style="1" customWidth="1"/>
    <col min="9220" max="9220" width="30.140625" style="1" customWidth="1"/>
    <col min="9221" max="9221" width="24.7109375" style="1" customWidth="1"/>
    <col min="9222" max="9222" width="30.28515625" style="1" customWidth="1"/>
    <col min="9223" max="9472" width="9.140625" style="1"/>
    <col min="9473" max="9473" width="30.7109375" style="1" customWidth="1"/>
    <col min="9474" max="9475" width="24.7109375" style="1" customWidth="1"/>
    <col min="9476" max="9476" width="30.140625" style="1" customWidth="1"/>
    <col min="9477" max="9477" width="24.7109375" style="1" customWidth="1"/>
    <col min="9478" max="9478" width="30.28515625" style="1" customWidth="1"/>
    <col min="9479" max="9728" width="9.140625" style="1"/>
    <col min="9729" max="9729" width="30.7109375" style="1" customWidth="1"/>
    <col min="9730" max="9731" width="24.7109375" style="1" customWidth="1"/>
    <col min="9732" max="9732" width="30.140625" style="1" customWidth="1"/>
    <col min="9733" max="9733" width="24.7109375" style="1" customWidth="1"/>
    <col min="9734" max="9734" width="30.28515625" style="1" customWidth="1"/>
    <col min="9735" max="9984" width="9.140625" style="1"/>
    <col min="9985" max="9985" width="30.7109375" style="1" customWidth="1"/>
    <col min="9986" max="9987" width="24.7109375" style="1" customWidth="1"/>
    <col min="9988" max="9988" width="30.140625" style="1" customWidth="1"/>
    <col min="9989" max="9989" width="24.7109375" style="1" customWidth="1"/>
    <col min="9990" max="9990" width="30.28515625" style="1" customWidth="1"/>
    <col min="9991" max="10240" width="9.140625" style="1"/>
    <col min="10241" max="10241" width="30.7109375" style="1" customWidth="1"/>
    <col min="10242" max="10243" width="24.7109375" style="1" customWidth="1"/>
    <col min="10244" max="10244" width="30.140625" style="1" customWidth="1"/>
    <col min="10245" max="10245" width="24.7109375" style="1" customWidth="1"/>
    <col min="10246" max="10246" width="30.28515625" style="1" customWidth="1"/>
    <col min="10247" max="10496" width="9.140625" style="1"/>
    <col min="10497" max="10497" width="30.7109375" style="1" customWidth="1"/>
    <col min="10498" max="10499" width="24.7109375" style="1" customWidth="1"/>
    <col min="10500" max="10500" width="30.140625" style="1" customWidth="1"/>
    <col min="10501" max="10501" width="24.7109375" style="1" customWidth="1"/>
    <col min="10502" max="10502" width="30.28515625" style="1" customWidth="1"/>
    <col min="10503" max="10752" width="9.140625" style="1"/>
    <col min="10753" max="10753" width="30.7109375" style="1" customWidth="1"/>
    <col min="10754" max="10755" width="24.7109375" style="1" customWidth="1"/>
    <col min="10756" max="10756" width="30.140625" style="1" customWidth="1"/>
    <col min="10757" max="10757" width="24.7109375" style="1" customWidth="1"/>
    <col min="10758" max="10758" width="30.28515625" style="1" customWidth="1"/>
    <col min="10759" max="11008" width="9.140625" style="1"/>
    <col min="11009" max="11009" width="30.7109375" style="1" customWidth="1"/>
    <col min="11010" max="11011" width="24.7109375" style="1" customWidth="1"/>
    <col min="11012" max="11012" width="30.140625" style="1" customWidth="1"/>
    <col min="11013" max="11013" width="24.7109375" style="1" customWidth="1"/>
    <col min="11014" max="11014" width="30.28515625" style="1" customWidth="1"/>
    <col min="11015" max="11264" width="9.140625" style="1"/>
    <col min="11265" max="11265" width="30.7109375" style="1" customWidth="1"/>
    <col min="11266" max="11267" width="24.7109375" style="1" customWidth="1"/>
    <col min="11268" max="11268" width="30.140625" style="1" customWidth="1"/>
    <col min="11269" max="11269" width="24.7109375" style="1" customWidth="1"/>
    <col min="11270" max="11270" width="30.28515625" style="1" customWidth="1"/>
    <col min="11271" max="11520" width="9.140625" style="1"/>
    <col min="11521" max="11521" width="30.7109375" style="1" customWidth="1"/>
    <col min="11522" max="11523" width="24.7109375" style="1" customWidth="1"/>
    <col min="11524" max="11524" width="30.140625" style="1" customWidth="1"/>
    <col min="11525" max="11525" width="24.7109375" style="1" customWidth="1"/>
    <col min="11526" max="11526" width="30.28515625" style="1" customWidth="1"/>
    <col min="11527" max="11776" width="9.140625" style="1"/>
    <col min="11777" max="11777" width="30.7109375" style="1" customWidth="1"/>
    <col min="11778" max="11779" width="24.7109375" style="1" customWidth="1"/>
    <col min="11780" max="11780" width="30.140625" style="1" customWidth="1"/>
    <col min="11781" max="11781" width="24.7109375" style="1" customWidth="1"/>
    <col min="11782" max="11782" width="30.28515625" style="1" customWidth="1"/>
    <col min="11783" max="12032" width="9.140625" style="1"/>
    <col min="12033" max="12033" width="30.7109375" style="1" customWidth="1"/>
    <col min="12034" max="12035" width="24.7109375" style="1" customWidth="1"/>
    <col min="12036" max="12036" width="30.140625" style="1" customWidth="1"/>
    <col min="12037" max="12037" width="24.7109375" style="1" customWidth="1"/>
    <col min="12038" max="12038" width="30.28515625" style="1" customWidth="1"/>
    <col min="12039" max="12288" width="9.140625" style="1"/>
    <col min="12289" max="12289" width="30.7109375" style="1" customWidth="1"/>
    <col min="12290" max="12291" width="24.7109375" style="1" customWidth="1"/>
    <col min="12292" max="12292" width="30.140625" style="1" customWidth="1"/>
    <col min="12293" max="12293" width="24.7109375" style="1" customWidth="1"/>
    <col min="12294" max="12294" width="30.28515625" style="1" customWidth="1"/>
    <col min="12295" max="12544" width="9.140625" style="1"/>
    <col min="12545" max="12545" width="30.7109375" style="1" customWidth="1"/>
    <col min="12546" max="12547" width="24.7109375" style="1" customWidth="1"/>
    <col min="12548" max="12548" width="30.140625" style="1" customWidth="1"/>
    <col min="12549" max="12549" width="24.7109375" style="1" customWidth="1"/>
    <col min="12550" max="12550" width="30.28515625" style="1" customWidth="1"/>
    <col min="12551" max="12800" width="9.140625" style="1"/>
    <col min="12801" max="12801" width="30.7109375" style="1" customWidth="1"/>
    <col min="12802" max="12803" width="24.7109375" style="1" customWidth="1"/>
    <col min="12804" max="12804" width="30.140625" style="1" customWidth="1"/>
    <col min="12805" max="12805" width="24.7109375" style="1" customWidth="1"/>
    <col min="12806" max="12806" width="30.28515625" style="1" customWidth="1"/>
    <col min="12807" max="13056" width="9.140625" style="1"/>
    <col min="13057" max="13057" width="30.7109375" style="1" customWidth="1"/>
    <col min="13058" max="13059" width="24.7109375" style="1" customWidth="1"/>
    <col min="13060" max="13060" width="30.140625" style="1" customWidth="1"/>
    <col min="13061" max="13061" width="24.7109375" style="1" customWidth="1"/>
    <col min="13062" max="13062" width="30.28515625" style="1" customWidth="1"/>
    <col min="13063" max="13312" width="9.140625" style="1"/>
    <col min="13313" max="13313" width="30.7109375" style="1" customWidth="1"/>
    <col min="13314" max="13315" width="24.7109375" style="1" customWidth="1"/>
    <col min="13316" max="13316" width="30.140625" style="1" customWidth="1"/>
    <col min="13317" max="13317" width="24.7109375" style="1" customWidth="1"/>
    <col min="13318" max="13318" width="30.28515625" style="1" customWidth="1"/>
    <col min="13319" max="13568" width="9.140625" style="1"/>
    <col min="13569" max="13569" width="30.7109375" style="1" customWidth="1"/>
    <col min="13570" max="13571" width="24.7109375" style="1" customWidth="1"/>
    <col min="13572" max="13572" width="30.140625" style="1" customWidth="1"/>
    <col min="13573" max="13573" width="24.7109375" style="1" customWidth="1"/>
    <col min="13574" max="13574" width="30.28515625" style="1" customWidth="1"/>
    <col min="13575" max="13824" width="9.140625" style="1"/>
    <col min="13825" max="13825" width="30.7109375" style="1" customWidth="1"/>
    <col min="13826" max="13827" width="24.7109375" style="1" customWidth="1"/>
    <col min="13828" max="13828" width="30.140625" style="1" customWidth="1"/>
    <col min="13829" max="13829" width="24.7109375" style="1" customWidth="1"/>
    <col min="13830" max="13830" width="30.28515625" style="1" customWidth="1"/>
    <col min="13831" max="14080" width="9.140625" style="1"/>
    <col min="14081" max="14081" width="30.7109375" style="1" customWidth="1"/>
    <col min="14082" max="14083" width="24.7109375" style="1" customWidth="1"/>
    <col min="14084" max="14084" width="30.140625" style="1" customWidth="1"/>
    <col min="14085" max="14085" width="24.7109375" style="1" customWidth="1"/>
    <col min="14086" max="14086" width="30.28515625" style="1" customWidth="1"/>
    <col min="14087" max="14336" width="9.140625" style="1"/>
    <col min="14337" max="14337" width="30.7109375" style="1" customWidth="1"/>
    <col min="14338" max="14339" width="24.7109375" style="1" customWidth="1"/>
    <col min="14340" max="14340" width="30.140625" style="1" customWidth="1"/>
    <col min="14341" max="14341" width="24.7109375" style="1" customWidth="1"/>
    <col min="14342" max="14342" width="30.28515625" style="1" customWidth="1"/>
    <col min="14343" max="14592" width="9.140625" style="1"/>
    <col min="14593" max="14593" width="30.7109375" style="1" customWidth="1"/>
    <col min="14594" max="14595" width="24.7109375" style="1" customWidth="1"/>
    <col min="14596" max="14596" width="30.140625" style="1" customWidth="1"/>
    <col min="14597" max="14597" width="24.7109375" style="1" customWidth="1"/>
    <col min="14598" max="14598" width="30.28515625" style="1" customWidth="1"/>
    <col min="14599" max="14848" width="9.140625" style="1"/>
    <col min="14849" max="14849" width="30.7109375" style="1" customWidth="1"/>
    <col min="14850" max="14851" width="24.7109375" style="1" customWidth="1"/>
    <col min="14852" max="14852" width="30.140625" style="1" customWidth="1"/>
    <col min="14853" max="14853" width="24.7109375" style="1" customWidth="1"/>
    <col min="14854" max="14854" width="30.28515625" style="1" customWidth="1"/>
    <col min="14855" max="15104" width="9.140625" style="1"/>
    <col min="15105" max="15105" width="30.7109375" style="1" customWidth="1"/>
    <col min="15106" max="15107" width="24.7109375" style="1" customWidth="1"/>
    <col min="15108" max="15108" width="30.140625" style="1" customWidth="1"/>
    <col min="15109" max="15109" width="24.7109375" style="1" customWidth="1"/>
    <col min="15110" max="15110" width="30.28515625" style="1" customWidth="1"/>
    <col min="15111" max="15360" width="9.140625" style="1"/>
    <col min="15361" max="15361" width="30.7109375" style="1" customWidth="1"/>
    <col min="15362" max="15363" width="24.7109375" style="1" customWidth="1"/>
    <col min="15364" max="15364" width="30.140625" style="1" customWidth="1"/>
    <col min="15365" max="15365" width="24.7109375" style="1" customWidth="1"/>
    <col min="15366" max="15366" width="30.28515625" style="1" customWidth="1"/>
    <col min="15367" max="15616" width="9.140625" style="1"/>
    <col min="15617" max="15617" width="30.7109375" style="1" customWidth="1"/>
    <col min="15618" max="15619" width="24.7109375" style="1" customWidth="1"/>
    <col min="15620" max="15620" width="30.140625" style="1" customWidth="1"/>
    <col min="15621" max="15621" width="24.7109375" style="1" customWidth="1"/>
    <col min="15622" max="15622" width="30.28515625" style="1" customWidth="1"/>
    <col min="15623" max="15872" width="9.140625" style="1"/>
    <col min="15873" max="15873" width="30.7109375" style="1" customWidth="1"/>
    <col min="15874" max="15875" width="24.7109375" style="1" customWidth="1"/>
    <col min="15876" max="15876" width="30.140625" style="1" customWidth="1"/>
    <col min="15877" max="15877" width="24.7109375" style="1" customWidth="1"/>
    <col min="15878" max="15878" width="30.28515625" style="1" customWidth="1"/>
    <col min="15879" max="16128" width="9.140625" style="1"/>
    <col min="16129" max="16129" width="30.7109375" style="1" customWidth="1"/>
    <col min="16130" max="16131" width="24.7109375" style="1" customWidth="1"/>
    <col min="16132" max="16132" width="30.140625" style="1" customWidth="1"/>
    <col min="16133" max="16133" width="24.7109375" style="1" customWidth="1"/>
    <col min="16134" max="16134" width="30.28515625" style="1" customWidth="1"/>
    <col min="16135" max="16384" width="9.140625" style="1"/>
  </cols>
  <sheetData>
    <row r="1" spans="1:6" s="22" customFormat="1" ht="31.5" customHeight="1" x14ac:dyDescent="0.25">
      <c r="A1" s="1478" t="s">
        <v>906</v>
      </c>
      <c r="B1" s="1478"/>
      <c r="C1" s="1478"/>
      <c r="D1" s="1478"/>
      <c r="E1" s="1478"/>
      <c r="F1" s="1478"/>
    </row>
    <row r="2" spans="1:6" ht="13.5" thickBot="1" x14ac:dyDescent="0.25"/>
    <row r="3" spans="1:6" ht="14.25" customHeight="1" x14ac:dyDescent="0.2">
      <c r="A3" s="317" t="s">
        <v>410</v>
      </c>
      <c r="B3" s="318" t="s">
        <v>411</v>
      </c>
      <c r="C3" s="318" t="s">
        <v>412</v>
      </c>
      <c r="D3" s="318" t="s">
        <v>413</v>
      </c>
      <c r="E3" s="318" t="s">
        <v>414</v>
      </c>
      <c r="F3" s="319" t="s">
        <v>415</v>
      </c>
    </row>
    <row r="4" spans="1:6" ht="93.75" customHeight="1" thickBot="1" x14ac:dyDescent="0.25">
      <c r="A4" s="774"/>
      <c r="B4" s="775" t="s">
        <v>403</v>
      </c>
      <c r="C4" s="775" t="s">
        <v>747</v>
      </c>
      <c r="D4" s="775" t="s">
        <v>748</v>
      </c>
      <c r="E4" s="775" t="s">
        <v>749</v>
      </c>
      <c r="F4" s="784" t="s">
        <v>750</v>
      </c>
    </row>
    <row r="5" spans="1:6" s="94" customFormat="1" ht="35.25" customHeight="1" x14ac:dyDescent="0.2">
      <c r="A5" s="1484" t="s">
        <v>471</v>
      </c>
      <c r="B5" s="572" t="s">
        <v>426</v>
      </c>
      <c r="C5" s="1003">
        <v>0</v>
      </c>
      <c r="D5" s="1004"/>
      <c r="E5" s="1003">
        <v>0</v>
      </c>
      <c r="F5" s="1005"/>
    </row>
    <row r="6" spans="1:6" s="94" customFormat="1" ht="35.25" customHeight="1" x14ac:dyDescent="0.2">
      <c r="A6" s="1484"/>
      <c r="B6" s="264" t="s">
        <v>428</v>
      </c>
      <c r="C6" s="350">
        <v>0</v>
      </c>
      <c r="D6" s="348"/>
      <c r="E6" s="350">
        <v>0</v>
      </c>
      <c r="F6" s="349"/>
    </row>
    <row r="7" spans="1:6" s="94" customFormat="1" ht="35.25" customHeight="1" x14ac:dyDescent="0.2">
      <c r="A7" s="1484"/>
      <c r="B7" s="264" t="s">
        <v>429</v>
      </c>
      <c r="C7" s="350">
        <v>0</v>
      </c>
      <c r="D7" s="348"/>
      <c r="E7" s="350">
        <v>0</v>
      </c>
      <c r="F7" s="349"/>
    </row>
    <row r="8" spans="1:6" s="94" customFormat="1" ht="35.25" customHeight="1" x14ac:dyDescent="0.2">
      <c r="A8" s="1484"/>
      <c r="B8" s="264" t="s">
        <v>430</v>
      </c>
      <c r="C8" s="350">
        <v>0</v>
      </c>
      <c r="D8" s="348"/>
      <c r="E8" s="350">
        <v>0</v>
      </c>
      <c r="F8" s="349"/>
    </row>
    <row r="9" spans="1:6" s="94" customFormat="1" ht="35.25" customHeight="1" x14ac:dyDescent="0.2">
      <c r="A9" s="1484"/>
      <c r="B9" s="264" t="s">
        <v>431</v>
      </c>
      <c r="C9" s="350">
        <v>0</v>
      </c>
      <c r="D9" s="348"/>
      <c r="E9" s="350">
        <v>0</v>
      </c>
      <c r="F9" s="349"/>
    </row>
    <row r="10" spans="1:6" s="94" customFormat="1" ht="35.25" customHeight="1" x14ac:dyDescent="0.2">
      <c r="A10" s="1484"/>
      <c r="B10" s="264" t="s">
        <v>432</v>
      </c>
      <c r="C10" s="350">
        <v>0</v>
      </c>
      <c r="D10" s="348"/>
      <c r="E10" s="350">
        <v>0</v>
      </c>
      <c r="F10" s="349"/>
    </row>
    <row r="11" spans="1:6" ht="35.25" customHeight="1" thickBot="1" x14ac:dyDescent="0.25">
      <c r="A11" s="1485"/>
      <c r="B11" s="342" t="s">
        <v>436</v>
      </c>
      <c r="C11" s="341">
        <v>0</v>
      </c>
      <c r="D11" s="267"/>
      <c r="E11" s="341">
        <v>0</v>
      </c>
      <c r="F11" s="268"/>
    </row>
    <row r="13" spans="1:6" ht="21.75" customHeight="1" x14ac:dyDescent="0.2">
      <c r="A13" s="271" t="s">
        <v>472</v>
      </c>
    </row>
    <row r="16" spans="1:6" x14ac:dyDescent="0.2">
      <c r="A16" s="23"/>
    </row>
    <row r="17" spans="1:1" x14ac:dyDescent="0.2">
      <c r="A17" s="17"/>
    </row>
    <row r="18" spans="1:1" x14ac:dyDescent="0.2">
      <c r="A18" s="17"/>
    </row>
    <row r="19" spans="1:1" x14ac:dyDescent="0.2">
      <c r="A19" s="17"/>
    </row>
  </sheetData>
  <mergeCells count="2">
    <mergeCell ref="A1:F1"/>
    <mergeCell ref="A5:A11"/>
  </mergeCells>
  <pageMargins left="0.23622047244094491" right="0.23622047244094491" top="0.74803149606299213" bottom="0.74803149606299213" header="0.31496062992125984" footer="0.31496062992125984"/>
  <pageSetup paperSize="9" scale="65" firstPageNumber="76" fitToHeight="0" orientation="landscape" cellComments="asDisplayed" useFirstPageNumber="1" r:id="rId1"/>
  <headerFooter>
    <oddFooter>&amp;C&amp;12&amp;P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80" zoomScaleNormal="80" zoomScaleSheetLayoutView="80" workbookViewId="0">
      <selection sqref="A1:D1"/>
    </sheetView>
  </sheetViews>
  <sheetFormatPr defaultRowHeight="12.75" x14ac:dyDescent="0.2"/>
  <cols>
    <col min="1" max="1" width="31" style="1" customWidth="1"/>
    <col min="2" max="2" width="61" style="1" customWidth="1"/>
    <col min="3" max="3" width="33" style="1" customWidth="1"/>
    <col min="4" max="4" width="61.7109375" style="1" customWidth="1"/>
    <col min="5" max="256" width="9.140625" style="1"/>
    <col min="257" max="257" width="31" style="1" customWidth="1"/>
    <col min="258" max="258" width="61" style="1" customWidth="1"/>
    <col min="259" max="259" width="33" style="1" customWidth="1"/>
    <col min="260" max="260" width="61.7109375" style="1" customWidth="1"/>
    <col min="261" max="512" width="9.140625" style="1"/>
    <col min="513" max="513" width="31" style="1" customWidth="1"/>
    <col min="514" max="514" width="61" style="1" customWidth="1"/>
    <col min="515" max="515" width="33" style="1" customWidth="1"/>
    <col min="516" max="516" width="61.7109375" style="1" customWidth="1"/>
    <col min="517" max="768" width="9.140625" style="1"/>
    <col min="769" max="769" width="31" style="1" customWidth="1"/>
    <col min="770" max="770" width="61" style="1" customWidth="1"/>
    <col min="771" max="771" width="33" style="1" customWidth="1"/>
    <col min="772" max="772" width="61.7109375" style="1" customWidth="1"/>
    <col min="773" max="1024" width="9.140625" style="1"/>
    <col min="1025" max="1025" width="31" style="1" customWidth="1"/>
    <col min="1026" max="1026" width="61" style="1" customWidth="1"/>
    <col min="1027" max="1027" width="33" style="1" customWidth="1"/>
    <col min="1028" max="1028" width="61.7109375" style="1" customWidth="1"/>
    <col min="1029" max="1280" width="9.140625" style="1"/>
    <col min="1281" max="1281" width="31" style="1" customWidth="1"/>
    <col min="1282" max="1282" width="61" style="1" customWidth="1"/>
    <col min="1283" max="1283" width="33" style="1" customWidth="1"/>
    <col min="1284" max="1284" width="61.7109375" style="1" customWidth="1"/>
    <col min="1285" max="1536" width="9.140625" style="1"/>
    <col min="1537" max="1537" width="31" style="1" customWidth="1"/>
    <col min="1538" max="1538" width="61" style="1" customWidth="1"/>
    <col min="1539" max="1539" width="33" style="1" customWidth="1"/>
    <col min="1540" max="1540" width="61.7109375" style="1" customWidth="1"/>
    <col min="1541" max="1792" width="9.140625" style="1"/>
    <col min="1793" max="1793" width="31" style="1" customWidth="1"/>
    <col min="1794" max="1794" width="61" style="1" customWidth="1"/>
    <col min="1795" max="1795" width="33" style="1" customWidth="1"/>
    <col min="1796" max="1796" width="61.7109375" style="1" customWidth="1"/>
    <col min="1797" max="2048" width="9.140625" style="1"/>
    <col min="2049" max="2049" width="31" style="1" customWidth="1"/>
    <col min="2050" max="2050" width="61" style="1" customWidth="1"/>
    <col min="2051" max="2051" width="33" style="1" customWidth="1"/>
    <col min="2052" max="2052" width="61.7109375" style="1" customWidth="1"/>
    <col min="2053" max="2304" width="9.140625" style="1"/>
    <col min="2305" max="2305" width="31" style="1" customWidth="1"/>
    <col min="2306" max="2306" width="61" style="1" customWidth="1"/>
    <col min="2307" max="2307" width="33" style="1" customWidth="1"/>
    <col min="2308" max="2308" width="61.7109375" style="1" customWidth="1"/>
    <col min="2309" max="2560" width="9.140625" style="1"/>
    <col min="2561" max="2561" width="31" style="1" customWidth="1"/>
    <col min="2562" max="2562" width="61" style="1" customWidth="1"/>
    <col min="2563" max="2563" width="33" style="1" customWidth="1"/>
    <col min="2564" max="2564" width="61.7109375" style="1" customWidth="1"/>
    <col min="2565" max="2816" width="9.140625" style="1"/>
    <col min="2817" max="2817" width="31" style="1" customWidth="1"/>
    <col min="2818" max="2818" width="61" style="1" customWidth="1"/>
    <col min="2819" max="2819" width="33" style="1" customWidth="1"/>
    <col min="2820" max="2820" width="61.7109375" style="1" customWidth="1"/>
    <col min="2821" max="3072" width="9.140625" style="1"/>
    <col min="3073" max="3073" width="31" style="1" customWidth="1"/>
    <col min="3074" max="3074" width="61" style="1" customWidth="1"/>
    <col min="3075" max="3075" width="33" style="1" customWidth="1"/>
    <col min="3076" max="3076" width="61.7109375" style="1" customWidth="1"/>
    <col min="3077" max="3328" width="9.140625" style="1"/>
    <col min="3329" max="3329" width="31" style="1" customWidth="1"/>
    <col min="3330" max="3330" width="61" style="1" customWidth="1"/>
    <col min="3331" max="3331" width="33" style="1" customWidth="1"/>
    <col min="3332" max="3332" width="61.7109375" style="1" customWidth="1"/>
    <col min="3333" max="3584" width="9.140625" style="1"/>
    <col min="3585" max="3585" width="31" style="1" customWidth="1"/>
    <col min="3586" max="3586" width="61" style="1" customWidth="1"/>
    <col min="3587" max="3587" width="33" style="1" customWidth="1"/>
    <col min="3588" max="3588" width="61.7109375" style="1" customWidth="1"/>
    <col min="3589" max="3840" width="9.140625" style="1"/>
    <col min="3841" max="3841" width="31" style="1" customWidth="1"/>
    <col min="3842" max="3842" width="61" style="1" customWidth="1"/>
    <col min="3843" max="3843" width="33" style="1" customWidth="1"/>
    <col min="3844" max="3844" width="61.7109375" style="1" customWidth="1"/>
    <col min="3845" max="4096" width="9.140625" style="1"/>
    <col min="4097" max="4097" width="31" style="1" customWidth="1"/>
    <col min="4098" max="4098" width="61" style="1" customWidth="1"/>
    <col min="4099" max="4099" width="33" style="1" customWidth="1"/>
    <col min="4100" max="4100" width="61.7109375" style="1" customWidth="1"/>
    <col min="4101" max="4352" width="9.140625" style="1"/>
    <col min="4353" max="4353" width="31" style="1" customWidth="1"/>
    <col min="4354" max="4354" width="61" style="1" customWidth="1"/>
    <col min="4355" max="4355" width="33" style="1" customWidth="1"/>
    <col min="4356" max="4356" width="61.7109375" style="1" customWidth="1"/>
    <col min="4357" max="4608" width="9.140625" style="1"/>
    <col min="4609" max="4609" width="31" style="1" customWidth="1"/>
    <col min="4610" max="4610" width="61" style="1" customWidth="1"/>
    <col min="4611" max="4611" width="33" style="1" customWidth="1"/>
    <col min="4612" max="4612" width="61.7109375" style="1" customWidth="1"/>
    <col min="4613" max="4864" width="9.140625" style="1"/>
    <col min="4865" max="4865" width="31" style="1" customWidth="1"/>
    <col min="4866" max="4866" width="61" style="1" customWidth="1"/>
    <col min="4867" max="4867" width="33" style="1" customWidth="1"/>
    <col min="4868" max="4868" width="61.7109375" style="1" customWidth="1"/>
    <col min="4869" max="5120" width="9.140625" style="1"/>
    <col min="5121" max="5121" width="31" style="1" customWidth="1"/>
    <col min="5122" max="5122" width="61" style="1" customWidth="1"/>
    <col min="5123" max="5123" width="33" style="1" customWidth="1"/>
    <col min="5124" max="5124" width="61.7109375" style="1" customWidth="1"/>
    <col min="5125" max="5376" width="9.140625" style="1"/>
    <col min="5377" max="5377" width="31" style="1" customWidth="1"/>
    <col min="5378" max="5378" width="61" style="1" customWidth="1"/>
    <col min="5379" max="5379" width="33" style="1" customWidth="1"/>
    <col min="5380" max="5380" width="61.7109375" style="1" customWidth="1"/>
    <col min="5381" max="5632" width="9.140625" style="1"/>
    <col min="5633" max="5633" width="31" style="1" customWidth="1"/>
    <col min="5634" max="5634" width="61" style="1" customWidth="1"/>
    <col min="5635" max="5635" width="33" style="1" customWidth="1"/>
    <col min="5636" max="5636" width="61.7109375" style="1" customWidth="1"/>
    <col min="5637" max="5888" width="9.140625" style="1"/>
    <col min="5889" max="5889" width="31" style="1" customWidth="1"/>
    <col min="5890" max="5890" width="61" style="1" customWidth="1"/>
    <col min="5891" max="5891" width="33" style="1" customWidth="1"/>
    <col min="5892" max="5892" width="61.7109375" style="1" customWidth="1"/>
    <col min="5893" max="6144" width="9.140625" style="1"/>
    <col min="6145" max="6145" width="31" style="1" customWidth="1"/>
    <col min="6146" max="6146" width="61" style="1" customWidth="1"/>
    <col min="6147" max="6147" width="33" style="1" customWidth="1"/>
    <col min="6148" max="6148" width="61.7109375" style="1" customWidth="1"/>
    <col min="6149" max="6400" width="9.140625" style="1"/>
    <col min="6401" max="6401" width="31" style="1" customWidth="1"/>
    <col min="6402" max="6402" width="61" style="1" customWidth="1"/>
    <col min="6403" max="6403" width="33" style="1" customWidth="1"/>
    <col min="6404" max="6404" width="61.7109375" style="1" customWidth="1"/>
    <col min="6405" max="6656" width="9.140625" style="1"/>
    <col min="6657" max="6657" width="31" style="1" customWidth="1"/>
    <col min="6658" max="6658" width="61" style="1" customWidth="1"/>
    <col min="6659" max="6659" width="33" style="1" customWidth="1"/>
    <col min="6660" max="6660" width="61.7109375" style="1" customWidth="1"/>
    <col min="6661" max="6912" width="9.140625" style="1"/>
    <col min="6913" max="6913" width="31" style="1" customWidth="1"/>
    <col min="6914" max="6914" width="61" style="1" customWidth="1"/>
    <col min="6915" max="6915" width="33" style="1" customWidth="1"/>
    <col min="6916" max="6916" width="61.7109375" style="1" customWidth="1"/>
    <col min="6917" max="7168" width="9.140625" style="1"/>
    <col min="7169" max="7169" width="31" style="1" customWidth="1"/>
    <col min="7170" max="7170" width="61" style="1" customWidth="1"/>
    <col min="7171" max="7171" width="33" style="1" customWidth="1"/>
    <col min="7172" max="7172" width="61.7109375" style="1" customWidth="1"/>
    <col min="7173" max="7424" width="9.140625" style="1"/>
    <col min="7425" max="7425" width="31" style="1" customWidth="1"/>
    <col min="7426" max="7426" width="61" style="1" customWidth="1"/>
    <col min="7427" max="7427" width="33" style="1" customWidth="1"/>
    <col min="7428" max="7428" width="61.7109375" style="1" customWidth="1"/>
    <col min="7429" max="7680" width="9.140625" style="1"/>
    <col min="7681" max="7681" width="31" style="1" customWidth="1"/>
    <col min="7682" max="7682" width="61" style="1" customWidth="1"/>
    <col min="7683" max="7683" width="33" style="1" customWidth="1"/>
    <col min="7684" max="7684" width="61.7109375" style="1" customWidth="1"/>
    <col min="7685" max="7936" width="9.140625" style="1"/>
    <col min="7937" max="7937" width="31" style="1" customWidth="1"/>
    <col min="7938" max="7938" width="61" style="1" customWidth="1"/>
    <col min="7939" max="7939" width="33" style="1" customWidth="1"/>
    <col min="7940" max="7940" width="61.7109375" style="1" customWidth="1"/>
    <col min="7941" max="8192" width="9.140625" style="1"/>
    <col min="8193" max="8193" width="31" style="1" customWidth="1"/>
    <col min="8194" max="8194" width="61" style="1" customWidth="1"/>
    <col min="8195" max="8195" width="33" style="1" customWidth="1"/>
    <col min="8196" max="8196" width="61.7109375" style="1" customWidth="1"/>
    <col min="8197" max="8448" width="9.140625" style="1"/>
    <col min="8449" max="8449" width="31" style="1" customWidth="1"/>
    <col min="8450" max="8450" width="61" style="1" customWidth="1"/>
    <col min="8451" max="8451" width="33" style="1" customWidth="1"/>
    <col min="8452" max="8452" width="61.7109375" style="1" customWidth="1"/>
    <col min="8453" max="8704" width="9.140625" style="1"/>
    <col min="8705" max="8705" width="31" style="1" customWidth="1"/>
    <col min="8706" max="8706" width="61" style="1" customWidth="1"/>
    <col min="8707" max="8707" width="33" style="1" customWidth="1"/>
    <col min="8708" max="8708" width="61.7109375" style="1" customWidth="1"/>
    <col min="8709" max="8960" width="9.140625" style="1"/>
    <col min="8961" max="8961" width="31" style="1" customWidth="1"/>
    <col min="8962" max="8962" width="61" style="1" customWidth="1"/>
    <col min="8963" max="8963" width="33" style="1" customWidth="1"/>
    <col min="8964" max="8964" width="61.7109375" style="1" customWidth="1"/>
    <col min="8965" max="9216" width="9.140625" style="1"/>
    <col min="9217" max="9217" width="31" style="1" customWidth="1"/>
    <col min="9218" max="9218" width="61" style="1" customWidth="1"/>
    <col min="9219" max="9219" width="33" style="1" customWidth="1"/>
    <col min="9220" max="9220" width="61.7109375" style="1" customWidth="1"/>
    <col min="9221" max="9472" width="9.140625" style="1"/>
    <col min="9473" max="9473" width="31" style="1" customWidth="1"/>
    <col min="9474" max="9474" width="61" style="1" customWidth="1"/>
    <col min="9475" max="9475" width="33" style="1" customWidth="1"/>
    <col min="9476" max="9476" width="61.7109375" style="1" customWidth="1"/>
    <col min="9477" max="9728" width="9.140625" style="1"/>
    <col min="9729" max="9729" width="31" style="1" customWidth="1"/>
    <col min="9730" max="9730" width="61" style="1" customWidth="1"/>
    <col min="9731" max="9731" width="33" style="1" customWidth="1"/>
    <col min="9732" max="9732" width="61.7109375" style="1" customWidth="1"/>
    <col min="9733" max="9984" width="9.140625" style="1"/>
    <col min="9985" max="9985" width="31" style="1" customWidth="1"/>
    <col min="9986" max="9986" width="61" style="1" customWidth="1"/>
    <col min="9987" max="9987" width="33" style="1" customWidth="1"/>
    <col min="9988" max="9988" width="61.7109375" style="1" customWidth="1"/>
    <col min="9989" max="10240" width="9.140625" style="1"/>
    <col min="10241" max="10241" width="31" style="1" customWidth="1"/>
    <col min="10242" max="10242" width="61" style="1" customWidth="1"/>
    <col min="10243" max="10243" width="33" style="1" customWidth="1"/>
    <col min="10244" max="10244" width="61.7109375" style="1" customWidth="1"/>
    <col min="10245" max="10496" width="9.140625" style="1"/>
    <col min="10497" max="10497" width="31" style="1" customWidth="1"/>
    <col min="10498" max="10498" width="61" style="1" customWidth="1"/>
    <col min="10499" max="10499" width="33" style="1" customWidth="1"/>
    <col min="10500" max="10500" width="61.7109375" style="1" customWidth="1"/>
    <col min="10501" max="10752" width="9.140625" style="1"/>
    <col min="10753" max="10753" width="31" style="1" customWidth="1"/>
    <col min="10754" max="10754" width="61" style="1" customWidth="1"/>
    <col min="10755" max="10755" width="33" style="1" customWidth="1"/>
    <col min="10756" max="10756" width="61.7109375" style="1" customWidth="1"/>
    <col min="10757" max="11008" width="9.140625" style="1"/>
    <col min="11009" max="11009" width="31" style="1" customWidth="1"/>
    <col min="11010" max="11010" width="61" style="1" customWidth="1"/>
    <col min="11011" max="11011" width="33" style="1" customWidth="1"/>
    <col min="11012" max="11012" width="61.7109375" style="1" customWidth="1"/>
    <col min="11013" max="11264" width="9.140625" style="1"/>
    <col min="11265" max="11265" width="31" style="1" customWidth="1"/>
    <col min="11266" max="11266" width="61" style="1" customWidth="1"/>
    <col min="11267" max="11267" width="33" style="1" customWidth="1"/>
    <col min="11268" max="11268" width="61.7109375" style="1" customWidth="1"/>
    <col min="11269" max="11520" width="9.140625" style="1"/>
    <col min="11521" max="11521" width="31" style="1" customWidth="1"/>
    <col min="11522" max="11522" width="61" style="1" customWidth="1"/>
    <col min="11523" max="11523" width="33" style="1" customWidth="1"/>
    <col min="11524" max="11524" width="61.7109375" style="1" customWidth="1"/>
    <col min="11525" max="11776" width="9.140625" style="1"/>
    <col min="11777" max="11777" width="31" style="1" customWidth="1"/>
    <col min="11778" max="11778" width="61" style="1" customWidth="1"/>
    <col min="11779" max="11779" width="33" style="1" customWidth="1"/>
    <col min="11780" max="11780" width="61.7109375" style="1" customWidth="1"/>
    <col min="11781" max="12032" width="9.140625" style="1"/>
    <col min="12033" max="12033" width="31" style="1" customWidth="1"/>
    <col min="12034" max="12034" width="61" style="1" customWidth="1"/>
    <col min="12035" max="12035" width="33" style="1" customWidth="1"/>
    <col min="12036" max="12036" width="61.7109375" style="1" customWidth="1"/>
    <col min="12037" max="12288" width="9.140625" style="1"/>
    <col min="12289" max="12289" width="31" style="1" customWidth="1"/>
    <col min="12290" max="12290" width="61" style="1" customWidth="1"/>
    <col min="12291" max="12291" width="33" style="1" customWidth="1"/>
    <col min="12292" max="12292" width="61.7109375" style="1" customWidth="1"/>
    <col min="12293" max="12544" width="9.140625" style="1"/>
    <col min="12545" max="12545" width="31" style="1" customWidth="1"/>
    <col min="12546" max="12546" width="61" style="1" customWidth="1"/>
    <col min="12547" max="12547" width="33" style="1" customWidth="1"/>
    <col min="12548" max="12548" width="61.7109375" style="1" customWidth="1"/>
    <col min="12549" max="12800" width="9.140625" style="1"/>
    <col min="12801" max="12801" width="31" style="1" customWidth="1"/>
    <col min="12802" max="12802" width="61" style="1" customWidth="1"/>
    <col min="12803" max="12803" width="33" style="1" customWidth="1"/>
    <col min="12804" max="12804" width="61.7109375" style="1" customWidth="1"/>
    <col min="12805" max="13056" width="9.140625" style="1"/>
    <col min="13057" max="13057" width="31" style="1" customWidth="1"/>
    <col min="13058" max="13058" width="61" style="1" customWidth="1"/>
    <col min="13059" max="13059" width="33" style="1" customWidth="1"/>
    <col min="13060" max="13060" width="61.7109375" style="1" customWidth="1"/>
    <col min="13061" max="13312" width="9.140625" style="1"/>
    <col min="13313" max="13313" width="31" style="1" customWidth="1"/>
    <col min="13314" max="13314" width="61" style="1" customWidth="1"/>
    <col min="13315" max="13315" width="33" style="1" customWidth="1"/>
    <col min="13316" max="13316" width="61.7109375" style="1" customWidth="1"/>
    <col min="13317" max="13568" width="9.140625" style="1"/>
    <col min="13569" max="13569" width="31" style="1" customWidth="1"/>
    <col min="13570" max="13570" width="61" style="1" customWidth="1"/>
    <col min="13571" max="13571" width="33" style="1" customWidth="1"/>
    <col min="13572" max="13572" width="61.7109375" style="1" customWidth="1"/>
    <col min="13573" max="13824" width="9.140625" style="1"/>
    <col min="13825" max="13825" width="31" style="1" customWidth="1"/>
    <col min="13826" max="13826" width="61" style="1" customWidth="1"/>
    <col min="13827" max="13827" width="33" style="1" customWidth="1"/>
    <col min="13828" max="13828" width="61.7109375" style="1" customWidth="1"/>
    <col min="13829" max="14080" width="9.140625" style="1"/>
    <col min="14081" max="14081" width="31" style="1" customWidth="1"/>
    <col min="14082" max="14082" width="61" style="1" customWidth="1"/>
    <col min="14083" max="14083" width="33" style="1" customWidth="1"/>
    <col min="14084" max="14084" width="61.7109375" style="1" customWidth="1"/>
    <col min="14085" max="14336" width="9.140625" style="1"/>
    <col min="14337" max="14337" width="31" style="1" customWidth="1"/>
    <col min="14338" max="14338" width="61" style="1" customWidth="1"/>
    <col min="14339" max="14339" width="33" style="1" customWidth="1"/>
    <col min="14340" max="14340" width="61.7109375" style="1" customWidth="1"/>
    <col min="14341" max="14592" width="9.140625" style="1"/>
    <col min="14593" max="14593" width="31" style="1" customWidth="1"/>
    <col min="14594" max="14594" width="61" style="1" customWidth="1"/>
    <col min="14595" max="14595" width="33" style="1" customWidth="1"/>
    <col min="14596" max="14596" width="61.7109375" style="1" customWidth="1"/>
    <col min="14597" max="14848" width="9.140625" style="1"/>
    <col min="14849" max="14849" width="31" style="1" customWidth="1"/>
    <col min="14850" max="14850" width="61" style="1" customWidth="1"/>
    <col min="14851" max="14851" width="33" style="1" customWidth="1"/>
    <col min="14852" max="14852" width="61.7109375" style="1" customWidth="1"/>
    <col min="14853" max="15104" width="9.140625" style="1"/>
    <col min="15105" max="15105" width="31" style="1" customWidth="1"/>
    <col min="15106" max="15106" width="61" style="1" customWidth="1"/>
    <col min="15107" max="15107" width="33" style="1" customWidth="1"/>
    <col min="15108" max="15108" width="61.7109375" style="1" customWidth="1"/>
    <col min="15109" max="15360" width="9.140625" style="1"/>
    <col min="15361" max="15361" width="31" style="1" customWidth="1"/>
    <col min="15362" max="15362" width="61" style="1" customWidth="1"/>
    <col min="15363" max="15363" width="33" style="1" customWidth="1"/>
    <col min="15364" max="15364" width="61.7109375" style="1" customWidth="1"/>
    <col min="15365" max="15616" width="9.140625" style="1"/>
    <col min="15617" max="15617" width="31" style="1" customWidth="1"/>
    <col min="15618" max="15618" width="61" style="1" customWidth="1"/>
    <col min="15619" max="15619" width="33" style="1" customWidth="1"/>
    <col min="15620" max="15620" width="61.7109375" style="1" customWidth="1"/>
    <col min="15621" max="15872" width="9.140625" style="1"/>
    <col min="15873" max="15873" width="31" style="1" customWidth="1"/>
    <col min="15874" max="15874" width="61" style="1" customWidth="1"/>
    <col min="15875" max="15875" width="33" style="1" customWidth="1"/>
    <col min="15876" max="15876" width="61.7109375" style="1" customWidth="1"/>
    <col min="15877" max="16128" width="9.140625" style="1"/>
    <col min="16129" max="16129" width="31" style="1" customWidth="1"/>
    <col min="16130" max="16130" width="61" style="1" customWidth="1"/>
    <col min="16131" max="16131" width="33" style="1" customWidth="1"/>
    <col min="16132" max="16132" width="61.7109375" style="1" customWidth="1"/>
    <col min="16133" max="16384" width="9.140625" style="1"/>
  </cols>
  <sheetData>
    <row r="1" spans="1:4" s="7" customFormat="1" ht="22.5" customHeight="1" x14ac:dyDescent="0.25">
      <c r="A1" s="1478" t="s">
        <v>880</v>
      </c>
      <c r="B1" s="1478"/>
      <c r="C1" s="1478"/>
      <c r="D1" s="1478"/>
    </row>
    <row r="2" spans="1:4" ht="13.5" thickBot="1" x14ac:dyDescent="0.25"/>
    <row r="3" spans="1:4" ht="20.25" customHeight="1" x14ac:dyDescent="0.2">
      <c r="A3" s="320" t="s">
        <v>410</v>
      </c>
      <c r="B3" s="321" t="s">
        <v>411</v>
      </c>
      <c r="C3" s="321" t="s">
        <v>412</v>
      </c>
      <c r="D3" s="322" t="s">
        <v>413</v>
      </c>
    </row>
    <row r="4" spans="1:4" ht="88.5" customHeight="1" thickBot="1" x14ac:dyDescent="0.25">
      <c r="A4" s="774" t="s">
        <v>714</v>
      </c>
      <c r="B4" s="775" t="s">
        <v>715</v>
      </c>
      <c r="C4" s="775" t="s">
        <v>716</v>
      </c>
      <c r="D4" s="784" t="s">
        <v>717</v>
      </c>
    </row>
    <row r="5" spans="1:4" ht="27.75" customHeight="1" thickBot="1" x14ac:dyDescent="0.25">
      <c r="A5" s="1006">
        <v>0</v>
      </c>
      <c r="B5" s="1007"/>
      <c r="C5" s="1008">
        <v>0</v>
      </c>
      <c r="D5" s="1009"/>
    </row>
    <row r="7" spans="1:4" ht="20.25" customHeight="1" x14ac:dyDescent="0.2">
      <c r="A7" s="271" t="s">
        <v>473</v>
      </c>
    </row>
    <row r="9" spans="1:4" x14ac:dyDescent="0.2">
      <c r="A9" s="23"/>
    </row>
    <row r="10" spans="1:4" x14ac:dyDescent="0.2">
      <c r="A10" s="17"/>
    </row>
    <row r="11" spans="1:4" x14ac:dyDescent="0.2">
      <c r="A11" s="17"/>
    </row>
    <row r="12" spans="1:4" x14ac:dyDescent="0.2">
      <c r="A12" s="17"/>
    </row>
  </sheetData>
  <mergeCells count="1">
    <mergeCell ref="A1:D1"/>
  </mergeCells>
  <pageMargins left="0.23622047244094491" right="0.23622047244094491" top="0.74803149606299213" bottom="0.74803149606299213" header="0.31496062992125984" footer="0.31496062992125984"/>
  <pageSetup paperSize="9" scale="65" firstPageNumber="77" fitToHeight="0" orientation="landscape" cellComments="asDisplayed" useFirstPageNumber="1" r:id="rId1"/>
  <headerFooter>
    <oddFooter>&amp;C&amp;12&amp;P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80" zoomScaleNormal="80" zoomScaleSheetLayoutView="80" workbookViewId="0">
      <selection sqref="A1:F1"/>
    </sheetView>
  </sheetViews>
  <sheetFormatPr defaultRowHeight="12.75" x14ac:dyDescent="0.2"/>
  <cols>
    <col min="1" max="1" width="16.7109375" style="1" customWidth="1"/>
    <col min="2" max="2" width="22.7109375" style="1" customWidth="1"/>
    <col min="3" max="3" width="35.85546875" style="1" customWidth="1"/>
    <col min="4" max="5" width="30.7109375" style="1" customWidth="1"/>
    <col min="6" max="6" width="31.85546875" style="1" customWidth="1"/>
    <col min="7" max="256" width="9.140625" style="1"/>
    <col min="257" max="257" width="16.7109375" style="1" customWidth="1"/>
    <col min="258" max="258" width="22.7109375" style="1" customWidth="1"/>
    <col min="259" max="262" width="30.7109375" style="1" customWidth="1"/>
    <col min="263" max="512" width="9.140625" style="1"/>
    <col min="513" max="513" width="16.7109375" style="1" customWidth="1"/>
    <col min="514" max="514" width="22.7109375" style="1" customWidth="1"/>
    <col min="515" max="518" width="30.7109375" style="1" customWidth="1"/>
    <col min="519" max="768" width="9.140625" style="1"/>
    <col min="769" max="769" width="16.7109375" style="1" customWidth="1"/>
    <col min="770" max="770" width="22.7109375" style="1" customWidth="1"/>
    <col min="771" max="774" width="30.7109375" style="1" customWidth="1"/>
    <col min="775" max="1024" width="9.140625" style="1"/>
    <col min="1025" max="1025" width="16.7109375" style="1" customWidth="1"/>
    <col min="1026" max="1026" width="22.7109375" style="1" customWidth="1"/>
    <col min="1027" max="1030" width="30.7109375" style="1" customWidth="1"/>
    <col min="1031" max="1280" width="9.140625" style="1"/>
    <col min="1281" max="1281" width="16.7109375" style="1" customWidth="1"/>
    <col min="1282" max="1282" width="22.7109375" style="1" customWidth="1"/>
    <col min="1283" max="1286" width="30.7109375" style="1" customWidth="1"/>
    <col min="1287" max="1536" width="9.140625" style="1"/>
    <col min="1537" max="1537" width="16.7109375" style="1" customWidth="1"/>
    <col min="1538" max="1538" width="22.7109375" style="1" customWidth="1"/>
    <col min="1539" max="1542" width="30.7109375" style="1" customWidth="1"/>
    <col min="1543" max="1792" width="9.140625" style="1"/>
    <col min="1793" max="1793" width="16.7109375" style="1" customWidth="1"/>
    <col min="1794" max="1794" width="22.7109375" style="1" customWidth="1"/>
    <col min="1795" max="1798" width="30.7109375" style="1" customWidth="1"/>
    <col min="1799" max="2048" width="9.140625" style="1"/>
    <col min="2049" max="2049" width="16.7109375" style="1" customWidth="1"/>
    <col min="2050" max="2050" width="22.7109375" style="1" customWidth="1"/>
    <col min="2051" max="2054" width="30.7109375" style="1" customWidth="1"/>
    <col min="2055" max="2304" width="9.140625" style="1"/>
    <col min="2305" max="2305" width="16.7109375" style="1" customWidth="1"/>
    <col min="2306" max="2306" width="22.7109375" style="1" customWidth="1"/>
    <col min="2307" max="2310" width="30.7109375" style="1" customWidth="1"/>
    <col min="2311" max="2560" width="9.140625" style="1"/>
    <col min="2561" max="2561" width="16.7109375" style="1" customWidth="1"/>
    <col min="2562" max="2562" width="22.7109375" style="1" customWidth="1"/>
    <col min="2563" max="2566" width="30.7109375" style="1" customWidth="1"/>
    <col min="2567" max="2816" width="9.140625" style="1"/>
    <col min="2817" max="2817" width="16.7109375" style="1" customWidth="1"/>
    <col min="2818" max="2818" width="22.7109375" style="1" customWidth="1"/>
    <col min="2819" max="2822" width="30.7109375" style="1" customWidth="1"/>
    <col min="2823" max="3072" width="9.140625" style="1"/>
    <col min="3073" max="3073" width="16.7109375" style="1" customWidth="1"/>
    <col min="3074" max="3074" width="22.7109375" style="1" customWidth="1"/>
    <col min="3075" max="3078" width="30.7109375" style="1" customWidth="1"/>
    <col min="3079" max="3328" width="9.140625" style="1"/>
    <col min="3329" max="3329" width="16.7109375" style="1" customWidth="1"/>
    <col min="3330" max="3330" width="22.7109375" style="1" customWidth="1"/>
    <col min="3331" max="3334" width="30.7109375" style="1" customWidth="1"/>
    <col min="3335" max="3584" width="9.140625" style="1"/>
    <col min="3585" max="3585" width="16.7109375" style="1" customWidth="1"/>
    <col min="3586" max="3586" width="22.7109375" style="1" customWidth="1"/>
    <col min="3587" max="3590" width="30.7109375" style="1" customWidth="1"/>
    <col min="3591" max="3840" width="9.140625" style="1"/>
    <col min="3841" max="3841" width="16.7109375" style="1" customWidth="1"/>
    <col min="3842" max="3842" width="22.7109375" style="1" customWidth="1"/>
    <col min="3843" max="3846" width="30.7109375" style="1" customWidth="1"/>
    <col min="3847" max="4096" width="9.140625" style="1"/>
    <col min="4097" max="4097" width="16.7109375" style="1" customWidth="1"/>
    <col min="4098" max="4098" width="22.7109375" style="1" customWidth="1"/>
    <col min="4099" max="4102" width="30.7109375" style="1" customWidth="1"/>
    <col min="4103" max="4352" width="9.140625" style="1"/>
    <col min="4353" max="4353" width="16.7109375" style="1" customWidth="1"/>
    <col min="4354" max="4354" width="22.7109375" style="1" customWidth="1"/>
    <col min="4355" max="4358" width="30.7109375" style="1" customWidth="1"/>
    <col min="4359" max="4608" width="9.140625" style="1"/>
    <col min="4609" max="4609" width="16.7109375" style="1" customWidth="1"/>
    <col min="4610" max="4610" width="22.7109375" style="1" customWidth="1"/>
    <col min="4611" max="4614" width="30.7109375" style="1" customWidth="1"/>
    <col min="4615" max="4864" width="9.140625" style="1"/>
    <col min="4865" max="4865" width="16.7109375" style="1" customWidth="1"/>
    <col min="4866" max="4866" width="22.7109375" style="1" customWidth="1"/>
    <col min="4867" max="4870" width="30.7109375" style="1" customWidth="1"/>
    <col min="4871" max="5120" width="9.140625" style="1"/>
    <col min="5121" max="5121" width="16.7109375" style="1" customWidth="1"/>
    <col min="5122" max="5122" width="22.7109375" style="1" customWidth="1"/>
    <col min="5123" max="5126" width="30.7109375" style="1" customWidth="1"/>
    <col min="5127" max="5376" width="9.140625" style="1"/>
    <col min="5377" max="5377" width="16.7109375" style="1" customWidth="1"/>
    <col min="5378" max="5378" width="22.7109375" style="1" customWidth="1"/>
    <col min="5379" max="5382" width="30.7109375" style="1" customWidth="1"/>
    <col min="5383" max="5632" width="9.140625" style="1"/>
    <col min="5633" max="5633" width="16.7109375" style="1" customWidth="1"/>
    <col min="5634" max="5634" width="22.7109375" style="1" customWidth="1"/>
    <col min="5635" max="5638" width="30.7109375" style="1" customWidth="1"/>
    <col min="5639" max="5888" width="9.140625" style="1"/>
    <col min="5889" max="5889" width="16.7109375" style="1" customWidth="1"/>
    <col min="5890" max="5890" width="22.7109375" style="1" customWidth="1"/>
    <col min="5891" max="5894" width="30.7109375" style="1" customWidth="1"/>
    <col min="5895" max="6144" width="9.140625" style="1"/>
    <col min="6145" max="6145" width="16.7109375" style="1" customWidth="1"/>
    <col min="6146" max="6146" width="22.7109375" style="1" customWidth="1"/>
    <col min="6147" max="6150" width="30.7109375" style="1" customWidth="1"/>
    <col min="6151" max="6400" width="9.140625" style="1"/>
    <col min="6401" max="6401" width="16.7109375" style="1" customWidth="1"/>
    <col min="6402" max="6402" width="22.7109375" style="1" customWidth="1"/>
    <col min="6403" max="6406" width="30.7109375" style="1" customWidth="1"/>
    <col min="6407" max="6656" width="9.140625" style="1"/>
    <col min="6657" max="6657" width="16.7109375" style="1" customWidth="1"/>
    <col min="6658" max="6658" width="22.7109375" style="1" customWidth="1"/>
    <col min="6659" max="6662" width="30.7109375" style="1" customWidth="1"/>
    <col min="6663" max="6912" width="9.140625" style="1"/>
    <col min="6913" max="6913" width="16.7109375" style="1" customWidth="1"/>
    <col min="6914" max="6914" width="22.7109375" style="1" customWidth="1"/>
    <col min="6915" max="6918" width="30.7109375" style="1" customWidth="1"/>
    <col min="6919" max="7168" width="9.140625" style="1"/>
    <col min="7169" max="7169" width="16.7109375" style="1" customWidth="1"/>
    <col min="7170" max="7170" width="22.7109375" style="1" customWidth="1"/>
    <col min="7171" max="7174" width="30.7109375" style="1" customWidth="1"/>
    <col min="7175" max="7424" width="9.140625" style="1"/>
    <col min="7425" max="7425" width="16.7109375" style="1" customWidth="1"/>
    <col min="7426" max="7426" width="22.7109375" style="1" customWidth="1"/>
    <col min="7427" max="7430" width="30.7109375" style="1" customWidth="1"/>
    <col min="7431" max="7680" width="9.140625" style="1"/>
    <col min="7681" max="7681" width="16.7109375" style="1" customWidth="1"/>
    <col min="7682" max="7682" width="22.7109375" style="1" customWidth="1"/>
    <col min="7683" max="7686" width="30.7109375" style="1" customWidth="1"/>
    <col min="7687" max="7936" width="9.140625" style="1"/>
    <col min="7937" max="7937" width="16.7109375" style="1" customWidth="1"/>
    <col min="7938" max="7938" width="22.7109375" style="1" customWidth="1"/>
    <col min="7939" max="7942" width="30.7109375" style="1" customWidth="1"/>
    <col min="7943" max="8192" width="9.140625" style="1"/>
    <col min="8193" max="8193" width="16.7109375" style="1" customWidth="1"/>
    <col min="8194" max="8194" width="22.7109375" style="1" customWidth="1"/>
    <col min="8195" max="8198" width="30.7109375" style="1" customWidth="1"/>
    <col min="8199" max="8448" width="9.140625" style="1"/>
    <col min="8449" max="8449" width="16.7109375" style="1" customWidth="1"/>
    <col min="8450" max="8450" width="22.7109375" style="1" customWidth="1"/>
    <col min="8451" max="8454" width="30.7109375" style="1" customWidth="1"/>
    <col min="8455" max="8704" width="9.140625" style="1"/>
    <col min="8705" max="8705" width="16.7109375" style="1" customWidth="1"/>
    <col min="8706" max="8706" width="22.7109375" style="1" customWidth="1"/>
    <col min="8707" max="8710" width="30.7109375" style="1" customWidth="1"/>
    <col min="8711" max="8960" width="9.140625" style="1"/>
    <col min="8961" max="8961" width="16.7109375" style="1" customWidth="1"/>
    <col min="8962" max="8962" width="22.7109375" style="1" customWidth="1"/>
    <col min="8963" max="8966" width="30.7109375" style="1" customWidth="1"/>
    <col min="8967" max="9216" width="9.140625" style="1"/>
    <col min="9217" max="9217" width="16.7109375" style="1" customWidth="1"/>
    <col min="9218" max="9218" width="22.7109375" style="1" customWidth="1"/>
    <col min="9219" max="9222" width="30.7109375" style="1" customWidth="1"/>
    <col min="9223" max="9472" width="9.140625" style="1"/>
    <col min="9473" max="9473" width="16.7109375" style="1" customWidth="1"/>
    <col min="9474" max="9474" width="22.7109375" style="1" customWidth="1"/>
    <col min="9475" max="9478" width="30.7109375" style="1" customWidth="1"/>
    <col min="9479" max="9728" width="9.140625" style="1"/>
    <col min="9729" max="9729" width="16.7109375" style="1" customWidth="1"/>
    <col min="9730" max="9730" width="22.7109375" style="1" customWidth="1"/>
    <col min="9731" max="9734" width="30.7109375" style="1" customWidth="1"/>
    <col min="9735" max="9984" width="9.140625" style="1"/>
    <col min="9985" max="9985" width="16.7109375" style="1" customWidth="1"/>
    <col min="9986" max="9986" width="22.7109375" style="1" customWidth="1"/>
    <col min="9987" max="9990" width="30.7109375" style="1" customWidth="1"/>
    <col min="9991" max="10240" width="9.140625" style="1"/>
    <col min="10241" max="10241" width="16.7109375" style="1" customWidth="1"/>
    <col min="10242" max="10242" width="22.7109375" style="1" customWidth="1"/>
    <col min="10243" max="10246" width="30.7109375" style="1" customWidth="1"/>
    <col min="10247" max="10496" width="9.140625" style="1"/>
    <col min="10497" max="10497" width="16.7109375" style="1" customWidth="1"/>
    <col min="10498" max="10498" width="22.7109375" style="1" customWidth="1"/>
    <col min="10499" max="10502" width="30.7109375" style="1" customWidth="1"/>
    <col min="10503" max="10752" width="9.140625" style="1"/>
    <col min="10753" max="10753" width="16.7109375" style="1" customWidth="1"/>
    <col min="10754" max="10754" width="22.7109375" style="1" customWidth="1"/>
    <col min="10755" max="10758" width="30.7109375" style="1" customWidth="1"/>
    <col min="10759" max="11008" width="9.140625" style="1"/>
    <col min="11009" max="11009" width="16.7109375" style="1" customWidth="1"/>
    <col min="11010" max="11010" width="22.7109375" style="1" customWidth="1"/>
    <col min="11011" max="11014" width="30.7109375" style="1" customWidth="1"/>
    <col min="11015" max="11264" width="9.140625" style="1"/>
    <col min="11265" max="11265" width="16.7109375" style="1" customWidth="1"/>
    <col min="11266" max="11266" width="22.7109375" style="1" customWidth="1"/>
    <col min="11267" max="11270" width="30.7109375" style="1" customWidth="1"/>
    <col min="11271" max="11520" width="9.140625" style="1"/>
    <col min="11521" max="11521" width="16.7109375" style="1" customWidth="1"/>
    <col min="11522" max="11522" width="22.7109375" style="1" customWidth="1"/>
    <col min="11523" max="11526" width="30.7109375" style="1" customWidth="1"/>
    <col min="11527" max="11776" width="9.140625" style="1"/>
    <col min="11777" max="11777" width="16.7109375" style="1" customWidth="1"/>
    <col min="11778" max="11778" width="22.7109375" style="1" customWidth="1"/>
    <col min="11779" max="11782" width="30.7109375" style="1" customWidth="1"/>
    <col min="11783" max="12032" width="9.140625" style="1"/>
    <col min="12033" max="12033" width="16.7109375" style="1" customWidth="1"/>
    <col min="12034" max="12034" width="22.7109375" style="1" customWidth="1"/>
    <col min="12035" max="12038" width="30.7109375" style="1" customWidth="1"/>
    <col min="12039" max="12288" width="9.140625" style="1"/>
    <col min="12289" max="12289" width="16.7109375" style="1" customWidth="1"/>
    <col min="12290" max="12290" width="22.7109375" style="1" customWidth="1"/>
    <col min="12291" max="12294" width="30.7109375" style="1" customWidth="1"/>
    <col min="12295" max="12544" width="9.140625" style="1"/>
    <col min="12545" max="12545" width="16.7109375" style="1" customWidth="1"/>
    <col min="12546" max="12546" width="22.7109375" style="1" customWidth="1"/>
    <col min="12547" max="12550" width="30.7109375" style="1" customWidth="1"/>
    <col min="12551" max="12800" width="9.140625" style="1"/>
    <col min="12801" max="12801" width="16.7109375" style="1" customWidth="1"/>
    <col min="12802" max="12802" width="22.7109375" style="1" customWidth="1"/>
    <col min="12803" max="12806" width="30.7109375" style="1" customWidth="1"/>
    <col min="12807" max="13056" width="9.140625" style="1"/>
    <col min="13057" max="13057" width="16.7109375" style="1" customWidth="1"/>
    <col min="13058" max="13058" width="22.7109375" style="1" customWidth="1"/>
    <col min="13059" max="13062" width="30.7109375" style="1" customWidth="1"/>
    <col min="13063" max="13312" width="9.140625" style="1"/>
    <col min="13313" max="13313" width="16.7109375" style="1" customWidth="1"/>
    <col min="13314" max="13314" width="22.7109375" style="1" customWidth="1"/>
    <col min="13315" max="13318" width="30.7109375" style="1" customWidth="1"/>
    <col min="13319" max="13568" width="9.140625" style="1"/>
    <col min="13569" max="13569" width="16.7109375" style="1" customWidth="1"/>
    <col min="13570" max="13570" width="22.7109375" style="1" customWidth="1"/>
    <col min="13571" max="13574" width="30.7109375" style="1" customWidth="1"/>
    <col min="13575" max="13824" width="9.140625" style="1"/>
    <col min="13825" max="13825" width="16.7109375" style="1" customWidth="1"/>
    <col min="13826" max="13826" width="22.7109375" style="1" customWidth="1"/>
    <col min="13827" max="13830" width="30.7109375" style="1" customWidth="1"/>
    <col min="13831" max="14080" width="9.140625" style="1"/>
    <col min="14081" max="14081" width="16.7109375" style="1" customWidth="1"/>
    <col min="14082" max="14082" width="22.7109375" style="1" customWidth="1"/>
    <col min="14083" max="14086" width="30.7109375" style="1" customWidth="1"/>
    <col min="14087" max="14336" width="9.140625" style="1"/>
    <col min="14337" max="14337" width="16.7109375" style="1" customWidth="1"/>
    <col min="14338" max="14338" width="22.7109375" style="1" customWidth="1"/>
    <col min="14339" max="14342" width="30.7109375" style="1" customWidth="1"/>
    <col min="14343" max="14592" width="9.140625" style="1"/>
    <col min="14593" max="14593" width="16.7109375" style="1" customWidth="1"/>
    <col min="14594" max="14594" width="22.7109375" style="1" customWidth="1"/>
    <col min="14595" max="14598" width="30.7109375" style="1" customWidth="1"/>
    <col min="14599" max="14848" width="9.140625" style="1"/>
    <col min="14849" max="14849" width="16.7109375" style="1" customWidth="1"/>
    <col min="14850" max="14850" width="22.7109375" style="1" customWidth="1"/>
    <col min="14851" max="14854" width="30.7109375" style="1" customWidth="1"/>
    <col min="14855" max="15104" width="9.140625" style="1"/>
    <col min="15105" max="15105" width="16.7109375" style="1" customWidth="1"/>
    <col min="15106" max="15106" width="22.7109375" style="1" customWidth="1"/>
    <col min="15107" max="15110" width="30.7109375" style="1" customWidth="1"/>
    <col min="15111" max="15360" width="9.140625" style="1"/>
    <col min="15361" max="15361" width="16.7109375" style="1" customWidth="1"/>
    <col min="15362" max="15362" width="22.7109375" style="1" customWidth="1"/>
    <col min="15363" max="15366" width="30.7109375" style="1" customWidth="1"/>
    <col min="15367" max="15616" width="9.140625" style="1"/>
    <col min="15617" max="15617" width="16.7109375" style="1" customWidth="1"/>
    <col min="15618" max="15618" width="22.7109375" style="1" customWidth="1"/>
    <col min="15619" max="15622" width="30.7109375" style="1" customWidth="1"/>
    <col min="15623" max="15872" width="9.140625" style="1"/>
    <col min="15873" max="15873" width="16.7109375" style="1" customWidth="1"/>
    <col min="15874" max="15874" width="22.7109375" style="1" customWidth="1"/>
    <col min="15875" max="15878" width="30.7109375" style="1" customWidth="1"/>
    <col min="15879" max="16128" width="9.140625" style="1"/>
    <col min="16129" max="16129" width="16.7109375" style="1" customWidth="1"/>
    <col min="16130" max="16130" width="22.7109375" style="1" customWidth="1"/>
    <col min="16131" max="16134" width="30.7109375" style="1" customWidth="1"/>
    <col min="16135" max="16384" width="9.140625" style="1"/>
  </cols>
  <sheetData>
    <row r="1" spans="1:6" s="27" customFormat="1" ht="38.25" customHeight="1" x14ac:dyDescent="0.25">
      <c r="A1" s="1478" t="s">
        <v>879</v>
      </c>
      <c r="B1" s="1478"/>
      <c r="C1" s="1478"/>
      <c r="D1" s="1478"/>
      <c r="E1" s="1478"/>
      <c r="F1" s="1478"/>
    </row>
    <row r="2" spans="1:6" ht="13.5" thickBot="1" x14ac:dyDescent="0.25"/>
    <row r="3" spans="1:6" s="4" customFormat="1" ht="15" customHeight="1" x14ac:dyDescent="0.25">
      <c r="A3" s="320" t="s">
        <v>410</v>
      </c>
      <c r="B3" s="321" t="s">
        <v>411</v>
      </c>
      <c r="C3" s="321" t="s">
        <v>412</v>
      </c>
      <c r="D3" s="321" t="s">
        <v>413</v>
      </c>
      <c r="E3" s="321" t="s">
        <v>414</v>
      </c>
      <c r="F3" s="322" t="s">
        <v>415</v>
      </c>
    </row>
    <row r="4" spans="1:6" s="4" customFormat="1" ht="147.75" customHeight="1" thickBot="1" x14ac:dyDescent="0.3">
      <c r="A4" s="774"/>
      <c r="B4" s="775" t="s">
        <v>403</v>
      </c>
      <c r="C4" s="775" t="s">
        <v>719</v>
      </c>
      <c r="D4" s="775" t="s">
        <v>720</v>
      </c>
      <c r="E4" s="775" t="s">
        <v>721</v>
      </c>
      <c r="F4" s="784" t="s">
        <v>718</v>
      </c>
    </row>
    <row r="5" spans="1:6" s="4" customFormat="1" ht="27" customHeight="1" x14ac:dyDescent="0.25">
      <c r="A5" s="109"/>
      <c r="B5" s="71"/>
      <c r="C5" s="71"/>
      <c r="D5" s="71"/>
      <c r="E5" s="71"/>
      <c r="F5" s="72"/>
    </row>
    <row r="6" spans="1:6" s="4" customFormat="1" ht="27" customHeight="1" thickBot="1" x14ac:dyDescent="0.3">
      <c r="A6" s="269" t="s">
        <v>18</v>
      </c>
      <c r="B6" s="267"/>
      <c r="C6" s="267"/>
      <c r="D6" s="267"/>
      <c r="E6" s="267"/>
      <c r="F6" s="268"/>
    </row>
    <row r="8" spans="1:6" ht="17.25" customHeight="1" x14ac:dyDescent="0.2">
      <c r="A8" s="1486" t="s">
        <v>474</v>
      </c>
      <c r="B8" s="1486"/>
      <c r="C8" s="1486"/>
      <c r="D8" s="1486"/>
      <c r="E8" s="1486"/>
      <c r="F8" s="1486"/>
    </row>
    <row r="12" spans="1:6" x14ac:dyDescent="0.2">
      <c r="A12" s="23"/>
    </row>
    <row r="13" spans="1:6" x14ac:dyDescent="0.2">
      <c r="A13" s="17"/>
    </row>
    <row r="14" spans="1:6" x14ac:dyDescent="0.2">
      <c r="A14" s="17"/>
    </row>
    <row r="15" spans="1:6" x14ac:dyDescent="0.2">
      <c r="A15" s="17"/>
    </row>
  </sheetData>
  <mergeCells count="2">
    <mergeCell ref="A1:F1"/>
    <mergeCell ref="A8:F8"/>
  </mergeCells>
  <pageMargins left="0.43307086614173229" right="0.43307086614173229" top="0.74803149606299213" bottom="0.74803149606299213" header="0.31496062992125984" footer="0.31496062992125984"/>
  <pageSetup paperSize="9" scale="65" firstPageNumber="78" fitToHeight="0" orientation="landscape" cellComments="asDisplayed" useFirstPageNumber="1" r:id="rId1"/>
  <headerFooter>
    <oddFooter>&amp;C&amp;12&amp;P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view="pageBreakPreview" zoomScale="80" zoomScaleNormal="80" zoomScaleSheetLayoutView="80" workbookViewId="0">
      <selection sqref="A1:O1"/>
    </sheetView>
  </sheetViews>
  <sheetFormatPr defaultRowHeight="12.75" x14ac:dyDescent="0.2"/>
  <cols>
    <col min="1" max="2" width="6.7109375" style="1" customWidth="1"/>
    <col min="3" max="3" width="31.28515625" style="1" customWidth="1"/>
    <col min="4" max="4" width="9.42578125" style="1" customWidth="1"/>
    <col min="5" max="5" width="12.7109375" style="1" customWidth="1"/>
    <col min="6" max="6" width="18.7109375" style="1" customWidth="1"/>
    <col min="7" max="7" width="13.7109375" style="1" customWidth="1"/>
    <col min="8" max="8" width="12.140625" style="1" customWidth="1"/>
    <col min="9" max="9" width="11.28515625" style="1" customWidth="1"/>
    <col min="10" max="10" width="12.42578125" style="1" customWidth="1"/>
    <col min="11" max="11" width="20.28515625" style="1" customWidth="1"/>
    <col min="12" max="12" width="34" style="1" customWidth="1"/>
    <col min="13" max="13" width="10.7109375" style="1" customWidth="1"/>
    <col min="14" max="14" width="18.7109375" style="1" customWidth="1"/>
    <col min="15" max="15" width="10.140625" style="1" customWidth="1"/>
    <col min="16" max="256" width="9.140625" style="1"/>
    <col min="257" max="258" width="12.7109375" style="1" customWidth="1"/>
    <col min="259" max="259" width="43.28515625" style="1" customWidth="1"/>
    <col min="260" max="260" width="12.7109375" style="1" customWidth="1"/>
    <col min="261" max="262" width="18.7109375" style="1" customWidth="1"/>
    <col min="263" max="263" width="13.7109375" style="1" customWidth="1"/>
    <col min="264" max="265" width="15.7109375" style="1" customWidth="1"/>
    <col min="266" max="266" width="17.7109375" style="1" customWidth="1"/>
    <col min="267" max="267" width="21.85546875" style="1" customWidth="1"/>
    <col min="268" max="268" width="34" style="1" customWidth="1"/>
    <col min="269" max="271" width="18.7109375" style="1" customWidth="1"/>
    <col min="272" max="512" width="9.140625" style="1"/>
    <col min="513" max="514" width="12.7109375" style="1" customWidth="1"/>
    <col min="515" max="515" width="43.28515625" style="1" customWidth="1"/>
    <col min="516" max="516" width="12.7109375" style="1" customWidth="1"/>
    <col min="517" max="518" width="18.7109375" style="1" customWidth="1"/>
    <col min="519" max="519" width="13.7109375" style="1" customWidth="1"/>
    <col min="520" max="521" width="15.7109375" style="1" customWidth="1"/>
    <col min="522" max="522" width="17.7109375" style="1" customWidth="1"/>
    <col min="523" max="523" width="21.85546875" style="1" customWidth="1"/>
    <col min="524" max="524" width="34" style="1" customWidth="1"/>
    <col min="525" max="527" width="18.7109375" style="1" customWidth="1"/>
    <col min="528" max="768" width="9.140625" style="1"/>
    <col min="769" max="770" width="12.7109375" style="1" customWidth="1"/>
    <col min="771" max="771" width="43.28515625" style="1" customWidth="1"/>
    <col min="772" max="772" width="12.7109375" style="1" customWidth="1"/>
    <col min="773" max="774" width="18.7109375" style="1" customWidth="1"/>
    <col min="775" max="775" width="13.7109375" style="1" customWidth="1"/>
    <col min="776" max="777" width="15.7109375" style="1" customWidth="1"/>
    <col min="778" max="778" width="17.7109375" style="1" customWidth="1"/>
    <col min="779" max="779" width="21.85546875" style="1" customWidth="1"/>
    <col min="780" max="780" width="34" style="1" customWidth="1"/>
    <col min="781" max="783" width="18.7109375" style="1" customWidth="1"/>
    <col min="784" max="1024" width="9.140625" style="1"/>
    <col min="1025" max="1026" width="12.7109375" style="1" customWidth="1"/>
    <col min="1027" max="1027" width="43.28515625" style="1" customWidth="1"/>
    <col min="1028" max="1028" width="12.7109375" style="1" customWidth="1"/>
    <col min="1029" max="1030" width="18.7109375" style="1" customWidth="1"/>
    <col min="1031" max="1031" width="13.7109375" style="1" customWidth="1"/>
    <col min="1032" max="1033" width="15.7109375" style="1" customWidth="1"/>
    <col min="1034" max="1034" width="17.7109375" style="1" customWidth="1"/>
    <col min="1035" max="1035" width="21.85546875" style="1" customWidth="1"/>
    <col min="1036" max="1036" width="34" style="1" customWidth="1"/>
    <col min="1037" max="1039" width="18.7109375" style="1" customWidth="1"/>
    <col min="1040" max="1280" width="9.140625" style="1"/>
    <col min="1281" max="1282" width="12.7109375" style="1" customWidth="1"/>
    <col min="1283" max="1283" width="43.28515625" style="1" customWidth="1"/>
    <col min="1284" max="1284" width="12.7109375" style="1" customWidth="1"/>
    <col min="1285" max="1286" width="18.7109375" style="1" customWidth="1"/>
    <col min="1287" max="1287" width="13.7109375" style="1" customWidth="1"/>
    <col min="1288" max="1289" width="15.7109375" style="1" customWidth="1"/>
    <col min="1290" max="1290" width="17.7109375" style="1" customWidth="1"/>
    <col min="1291" max="1291" width="21.85546875" style="1" customWidth="1"/>
    <col min="1292" max="1292" width="34" style="1" customWidth="1"/>
    <col min="1293" max="1295" width="18.7109375" style="1" customWidth="1"/>
    <col min="1296" max="1536" width="9.140625" style="1"/>
    <col min="1537" max="1538" width="12.7109375" style="1" customWidth="1"/>
    <col min="1539" max="1539" width="43.28515625" style="1" customWidth="1"/>
    <col min="1540" max="1540" width="12.7109375" style="1" customWidth="1"/>
    <col min="1541" max="1542" width="18.7109375" style="1" customWidth="1"/>
    <col min="1543" max="1543" width="13.7109375" style="1" customWidth="1"/>
    <col min="1544" max="1545" width="15.7109375" style="1" customWidth="1"/>
    <col min="1546" max="1546" width="17.7109375" style="1" customWidth="1"/>
    <col min="1547" max="1547" width="21.85546875" style="1" customWidth="1"/>
    <col min="1548" max="1548" width="34" style="1" customWidth="1"/>
    <col min="1549" max="1551" width="18.7109375" style="1" customWidth="1"/>
    <col min="1552" max="1792" width="9.140625" style="1"/>
    <col min="1793" max="1794" width="12.7109375" style="1" customWidth="1"/>
    <col min="1795" max="1795" width="43.28515625" style="1" customWidth="1"/>
    <col min="1796" max="1796" width="12.7109375" style="1" customWidth="1"/>
    <col min="1797" max="1798" width="18.7109375" style="1" customWidth="1"/>
    <col min="1799" max="1799" width="13.7109375" style="1" customWidth="1"/>
    <col min="1800" max="1801" width="15.7109375" style="1" customWidth="1"/>
    <col min="1802" max="1802" width="17.7109375" style="1" customWidth="1"/>
    <col min="1803" max="1803" width="21.85546875" style="1" customWidth="1"/>
    <col min="1804" max="1804" width="34" style="1" customWidth="1"/>
    <col min="1805" max="1807" width="18.7109375" style="1" customWidth="1"/>
    <col min="1808" max="2048" width="9.140625" style="1"/>
    <col min="2049" max="2050" width="12.7109375" style="1" customWidth="1"/>
    <col min="2051" max="2051" width="43.28515625" style="1" customWidth="1"/>
    <col min="2052" max="2052" width="12.7109375" style="1" customWidth="1"/>
    <col min="2053" max="2054" width="18.7109375" style="1" customWidth="1"/>
    <col min="2055" max="2055" width="13.7109375" style="1" customWidth="1"/>
    <col min="2056" max="2057" width="15.7109375" style="1" customWidth="1"/>
    <col min="2058" max="2058" width="17.7109375" style="1" customWidth="1"/>
    <col min="2059" max="2059" width="21.85546875" style="1" customWidth="1"/>
    <col min="2060" max="2060" width="34" style="1" customWidth="1"/>
    <col min="2061" max="2063" width="18.7109375" style="1" customWidth="1"/>
    <col min="2064" max="2304" width="9.140625" style="1"/>
    <col min="2305" max="2306" width="12.7109375" style="1" customWidth="1"/>
    <col min="2307" max="2307" width="43.28515625" style="1" customWidth="1"/>
    <col min="2308" max="2308" width="12.7109375" style="1" customWidth="1"/>
    <col min="2309" max="2310" width="18.7109375" style="1" customWidth="1"/>
    <col min="2311" max="2311" width="13.7109375" style="1" customWidth="1"/>
    <col min="2312" max="2313" width="15.7109375" style="1" customWidth="1"/>
    <col min="2314" max="2314" width="17.7109375" style="1" customWidth="1"/>
    <col min="2315" max="2315" width="21.85546875" style="1" customWidth="1"/>
    <col min="2316" max="2316" width="34" style="1" customWidth="1"/>
    <col min="2317" max="2319" width="18.7109375" style="1" customWidth="1"/>
    <col min="2320" max="2560" width="9.140625" style="1"/>
    <col min="2561" max="2562" width="12.7109375" style="1" customWidth="1"/>
    <col min="2563" max="2563" width="43.28515625" style="1" customWidth="1"/>
    <col min="2564" max="2564" width="12.7109375" style="1" customWidth="1"/>
    <col min="2565" max="2566" width="18.7109375" style="1" customWidth="1"/>
    <col min="2567" max="2567" width="13.7109375" style="1" customWidth="1"/>
    <col min="2568" max="2569" width="15.7109375" style="1" customWidth="1"/>
    <col min="2570" max="2570" width="17.7109375" style="1" customWidth="1"/>
    <col min="2571" max="2571" width="21.85546875" style="1" customWidth="1"/>
    <col min="2572" max="2572" width="34" style="1" customWidth="1"/>
    <col min="2573" max="2575" width="18.7109375" style="1" customWidth="1"/>
    <col min="2576" max="2816" width="9.140625" style="1"/>
    <col min="2817" max="2818" width="12.7109375" style="1" customWidth="1"/>
    <col min="2819" max="2819" width="43.28515625" style="1" customWidth="1"/>
    <col min="2820" max="2820" width="12.7109375" style="1" customWidth="1"/>
    <col min="2821" max="2822" width="18.7109375" style="1" customWidth="1"/>
    <col min="2823" max="2823" width="13.7109375" style="1" customWidth="1"/>
    <col min="2824" max="2825" width="15.7109375" style="1" customWidth="1"/>
    <col min="2826" max="2826" width="17.7109375" style="1" customWidth="1"/>
    <col min="2827" max="2827" width="21.85546875" style="1" customWidth="1"/>
    <col min="2828" max="2828" width="34" style="1" customWidth="1"/>
    <col min="2829" max="2831" width="18.7109375" style="1" customWidth="1"/>
    <col min="2832" max="3072" width="9.140625" style="1"/>
    <col min="3073" max="3074" width="12.7109375" style="1" customWidth="1"/>
    <col min="3075" max="3075" width="43.28515625" style="1" customWidth="1"/>
    <col min="3076" max="3076" width="12.7109375" style="1" customWidth="1"/>
    <col min="3077" max="3078" width="18.7109375" style="1" customWidth="1"/>
    <col min="3079" max="3079" width="13.7109375" style="1" customWidth="1"/>
    <col min="3080" max="3081" width="15.7109375" style="1" customWidth="1"/>
    <col min="3082" max="3082" width="17.7109375" style="1" customWidth="1"/>
    <col min="3083" max="3083" width="21.85546875" style="1" customWidth="1"/>
    <col min="3084" max="3084" width="34" style="1" customWidth="1"/>
    <col min="3085" max="3087" width="18.7109375" style="1" customWidth="1"/>
    <col min="3088" max="3328" width="9.140625" style="1"/>
    <col min="3329" max="3330" width="12.7109375" style="1" customWidth="1"/>
    <col min="3331" max="3331" width="43.28515625" style="1" customWidth="1"/>
    <col min="3332" max="3332" width="12.7109375" style="1" customWidth="1"/>
    <col min="3333" max="3334" width="18.7109375" style="1" customWidth="1"/>
    <col min="3335" max="3335" width="13.7109375" style="1" customWidth="1"/>
    <col min="3336" max="3337" width="15.7109375" style="1" customWidth="1"/>
    <col min="3338" max="3338" width="17.7109375" style="1" customWidth="1"/>
    <col min="3339" max="3339" width="21.85546875" style="1" customWidth="1"/>
    <col min="3340" max="3340" width="34" style="1" customWidth="1"/>
    <col min="3341" max="3343" width="18.7109375" style="1" customWidth="1"/>
    <col min="3344" max="3584" width="9.140625" style="1"/>
    <col min="3585" max="3586" width="12.7109375" style="1" customWidth="1"/>
    <col min="3587" max="3587" width="43.28515625" style="1" customWidth="1"/>
    <col min="3588" max="3588" width="12.7109375" style="1" customWidth="1"/>
    <col min="3589" max="3590" width="18.7109375" style="1" customWidth="1"/>
    <col min="3591" max="3591" width="13.7109375" style="1" customWidth="1"/>
    <col min="3592" max="3593" width="15.7109375" style="1" customWidth="1"/>
    <col min="3594" max="3594" width="17.7109375" style="1" customWidth="1"/>
    <col min="3595" max="3595" width="21.85546875" style="1" customWidth="1"/>
    <col min="3596" max="3596" width="34" style="1" customWidth="1"/>
    <col min="3597" max="3599" width="18.7109375" style="1" customWidth="1"/>
    <col min="3600" max="3840" width="9.140625" style="1"/>
    <col min="3841" max="3842" width="12.7109375" style="1" customWidth="1"/>
    <col min="3843" max="3843" width="43.28515625" style="1" customWidth="1"/>
    <col min="3844" max="3844" width="12.7109375" style="1" customWidth="1"/>
    <col min="3845" max="3846" width="18.7109375" style="1" customWidth="1"/>
    <col min="3847" max="3847" width="13.7109375" style="1" customWidth="1"/>
    <col min="3848" max="3849" width="15.7109375" style="1" customWidth="1"/>
    <col min="3850" max="3850" width="17.7109375" style="1" customWidth="1"/>
    <col min="3851" max="3851" width="21.85546875" style="1" customWidth="1"/>
    <col min="3852" max="3852" width="34" style="1" customWidth="1"/>
    <col min="3853" max="3855" width="18.7109375" style="1" customWidth="1"/>
    <col min="3856" max="4096" width="9.140625" style="1"/>
    <col min="4097" max="4098" width="12.7109375" style="1" customWidth="1"/>
    <col min="4099" max="4099" width="43.28515625" style="1" customWidth="1"/>
    <col min="4100" max="4100" width="12.7109375" style="1" customWidth="1"/>
    <col min="4101" max="4102" width="18.7109375" style="1" customWidth="1"/>
    <col min="4103" max="4103" width="13.7109375" style="1" customWidth="1"/>
    <col min="4104" max="4105" width="15.7109375" style="1" customWidth="1"/>
    <col min="4106" max="4106" width="17.7109375" style="1" customWidth="1"/>
    <col min="4107" max="4107" width="21.85546875" style="1" customWidth="1"/>
    <col min="4108" max="4108" width="34" style="1" customWidth="1"/>
    <col min="4109" max="4111" width="18.7109375" style="1" customWidth="1"/>
    <col min="4112" max="4352" width="9.140625" style="1"/>
    <col min="4353" max="4354" width="12.7109375" style="1" customWidth="1"/>
    <col min="4355" max="4355" width="43.28515625" style="1" customWidth="1"/>
    <col min="4356" max="4356" width="12.7109375" style="1" customWidth="1"/>
    <col min="4357" max="4358" width="18.7109375" style="1" customWidth="1"/>
    <col min="4359" max="4359" width="13.7109375" style="1" customWidth="1"/>
    <col min="4360" max="4361" width="15.7109375" style="1" customWidth="1"/>
    <col min="4362" max="4362" width="17.7109375" style="1" customWidth="1"/>
    <col min="4363" max="4363" width="21.85546875" style="1" customWidth="1"/>
    <col min="4364" max="4364" width="34" style="1" customWidth="1"/>
    <col min="4365" max="4367" width="18.7109375" style="1" customWidth="1"/>
    <col min="4368" max="4608" width="9.140625" style="1"/>
    <col min="4609" max="4610" width="12.7109375" style="1" customWidth="1"/>
    <col min="4611" max="4611" width="43.28515625" style="1" customWidth="1"/>
    <col min="4612" max="4612" width="12.7109375" style="1" customWidth="1"/>
    <col min="4613" max="4614" width="18.7109375" style="1" customWidth="1"/>
    <col min="4615" max="4615" width="13.7109375" style="1" customWidth="1"/>
    <col min="4616" max="4617" width="15.7109375" style="1" customWidth="1"/>
    <col min="4618" max="4618" width="17.7109375" style="1" customWidth="1"/>
    <col min="4619" max="4619" width="21.85546875" style="1" customWidth="1"/>
    <col min="4620" max="4620" width="34" style="1" customWidth="1"/>
    <col min="4621" max="4623" width="18.7109375" style="1" customWidth="1"/>
    <col min="4624" max="4864" width="9.140625" style="1"/>
    <col min="4865" max="4866" width="12.7109375" style="1" customWidth="1"/>
    <col min="4867" max="4867" width="43.28515625" style="1" customWidth="1"/>
    <col min="4868" max="4868" width="12.7109375" style="1" customWidth="1"/>
    <col min="4869" max="4870" width="18.7109375" style="1" customWidth="1"/>
    <col min="4871" max="4871" width="13.7109375" style="1" customWidth="1"/>
    <col min="4872" max="4873" width="15.7109375" style="1" customWidth="1"/>
    <col min="4874" max="4874" width="17.7109375" style="1" customWidth="1"/>
    <col min="4875" max="4875" width="21.85546875" style="1" customWidth="1"/>
    <col min="4876" max="4876" width="34" style="1" customWidth="1"/>
    <col min="4877" max="4879" width="18.7109375" style="1" customWidth="1"/>
    <col min="4880" max="5120" width="9.140625" style="1"/>
    <col min="5121" max="5122" width="12.7109375" style="1" customWidth="1"/>
    <col min="5123" max="5123" width="43.28515625" style="1" customWidth="1"/>
    <col min="5124" max="5124" width="12.7109375" style="1" customWidth="1"/>
    <col min="5125" max="5126" width="18.7109375" style="1" customWidth="1"/>
    <col min="5127" max="5127" width="13.7109375" style="1" customWidth="1"/>
    <col min="5128" max="5129" width="15.7109375" style="1" customWidth="1"/>
    <col min="5130" max="5130" width="17.7109375" style="1" customWidth="1"/>
    <col min="5131" max="5131" width="21.85546875" style="1" customWidth="1"/>
    <col min="5132" max="5132" width="34" style="1" customWidth="1"/>
    <col min="5133" max="5135" width="18.7109375" style="1" customWidth="1"/>
    <col min="5136" max="5376" width="9.140625" style="1"/>
    <col min="5377" max="5378" width="12.7109375" style="1" customWidth="1"/>
    <col min="5379" max="5379" width="43.28515625" style="1" customWidth="1"/>
    <col min="5380" max="5380" width="12.7109375" style="1" customWidth="1"/>
    <col min="5381" max="5382" width="18.7109375" style="1" customWidth="1"/>
    <col min="5383" max="5383" width="13.7109375" style="1" customWidth="1"/>
    <col min="5384" max="5385" width="15.7109375" style="1" customWidth="1"/>
    <col min="5386" max="5386" width="17.7109375" style="1" customWidth="1"/>
    <col min="5387" max="5387" width="21.85546875" style="1" customWidth="1"/>
    <col min="5388" max="5388" width="34" style="1" customWidth="1"/>
    <col min="5389" max="5391" width="18.7109375" style="1" customWidth="1"/>
    <col min="5392" max="5632" width="9.140625" style="1"/>
    <col min="5633" max="5634" width="12.7109375" style="1" customWidth="1"/>
    <col min="5635" max="5635" width="43.28515625" style="1" customWidth="1"/>
    <col min="5636" max="5636" width="12.7109375" style="1" customWidth="1"/>
    <col min="5637" max="5638" width="18.7109375" style="1" customWidth="1"/>
    <col min="5639" max="5639" width="13.7109375" style="1" customWidth="1"/>
    <col min="5640" max="5641" width="15.7109375" style="1" customWidth="1"/>
    <col min="5642" max="5642" width="17.7109375" style="1" customWidth="1"/>
    <col min="5643" max="5643" width="21.85546875" style="1" customWidth="1"/>
    <col min="5644" max="5644" width="34" style="1" customWidth="1"/>
    <col min="5645" max="5647" width="18.7109375" style="1" customWidth="1"/>
    <col min="5648" max="5888" width="9.140625" style="1"/>
    <col min="5889" max="5890" width="12.7109375" style="1" customWidth="1"/>
    <col min="5891" max="5891" width="43.28515625" style="1" customWidth="1"/>
    <col min="5892" max="5892" width="12.7109375" style="1" customWidth="1"/>
    <col min="5893" max="5894" width="18.7109375" style="1" customWidth="1"/>
    <col min="5895" max="5895" width="13.7109375" style="1" customWidth="1"/>
    <col min="5896" max="5897" width="15.7109375" style="1" customWidth="1"/>
    <col min="5898" max="5898" width="17.7109375" style="1" customWidth="1"/>
    <col min="5899" max="5899" width="21.85546875" style="1" customWidth="1"/>
    <col min="5900" max="5900" width="34" style="1" customWidth="1"/>
    <col min="5901" max="5903" width="18.7109375" style="1" customWidth="1"/>
    <col min="5904" max="6144" width="9.140625" style="1"/>
    <col min="6145" max="6146" width="12.7109375" style="1" customWidth="1"/>
    <col min="6147" max="6147" width="43.28515625" style="1" customWidth="1"/>
    <col min="6148" max="6148" width="12.7109375" style="1" customWidth="1"/>
    <col min="6149" max="6150" width="18.7109375" style="1" customWidth="1"/>
    <col min="6151" max="6151" width="13.7109375" style="1" customWidth="1"/>
    <col min="6152" max="6153" width="15.7109375" style="1" customWidth="1"/>
    <col min="6154" max="6154" width="17.7109375" style="1" customWidth="1"/>
    <col min="6155" max="6155" width="21.85546875" style="1" customWidth="1"/>
    <col min="6156" max="6156" width="34" style="1" customWidth="1"/>
    <col min="6157" max="6159" width="18.7109375" style="1" customWidth="1"/>
    <col min="6160" max="6400" width="9.140625" style="1"/>
    <col min="6401" max="6402" width="12.7109375" style="1" customWidth="1"/>
    <col min="6403" max="6403" width="43.28515625" style="1" customWidth="1"/>
    <col min="6404" max="6404" width="12.7109375" style="1" customWidth="1"/>
    <col min="6405" max="6406" width="18.7109375" style="1" customWidth="1"/>
    <col min="6407" max="6407" width="13.7109375" style="1" customWidth="1"/>
    <col min="6408" max="6409" width="15.7109375" style="1" customWidth="1"/>
    <col min="6410" max="6410" width="17.7109375" style="1" customWidth="1"/>
    <col min="6411" max="6411" width="21.85546875" style="1" customWidth="1"/>
    <col min="6412" max="6412" width="34" style="1" customWidth="1"/>
    <col min="6413" max="6415" width="18.7109375" style="1" customWidth="1"/>
    <col min="6416" max="6656" width="9.140625" style="1"/>
    <col min="6657" max="6658" width="12.7109375" style="1" customWidth="1"/>
    <col min="6659" max="6659" width="43.28515625" style="1" customWidth="1"/>
    <col min="6660" max="6660" width="12.7109375" style="1" customWidth="1"/>
    <col min="6661" max="6662" width="18.7109375" style="1" customWidth="1"/>
    <col min="6663" max="6663" width="13.7109375" style="1" customWidth="1"/>
    <col min="6664" max="6665" width="15.7109375" style="1" customWidth="1"/>
    <col min="6666" max="6666" width="17.7109375" style="1" customWidth="1"/>
    <col min="6667" max="6667" width="21.85546875" style="1" customWidth="1"/>
    <col min="6668" max="6668" width="34" style="1" customWidth="1"/>
    <col min="6669" max="6671" width="18.7109375" style="1" customWidth="1"/>
    <col min="6672" max="6912" width="9.140625" style="1"/>
    <col min="6913" max="6914" width="12.7109375" style="1" customWidth="1"/>
    <col min="6915" max="6915" width="43.28515625" style="1" customWidth="1"/>
    <col min="6916" max="6916" width="12.7109375" style="1" customWidth="1"/>
    <col min="6917" max="6918" width="18.7109375" style="1" customWidth="1"/>
    <col min="6919" max="6919" width="13.7109375" style="1" customWidth="1"/>
    <col min="6920" max="6921" width="15.7109375" style="1" customWidth="1"/>
    <col min="6922" max="6922" width="17.7109375" style="1" customWidth="1"/>
    <col min="6923" max="6923" width="21.85546875" style="1" customWidth="1"/>
    <col min="6924" max="6924" width="34" style="1" customWidth="1"/>
    <col min="6925" max="6927" width="18.7109375" style="1" customWidth="1"/>
    <col min="6928" max="7168" width="9.140625" style="1"/>
    <col min="7169" max="7170" width="12.7109375" style="1" customWidth="1"/>
    <col min="7171" max="7171" width="43.28515625" style="1" customWidth="1"/>
    <col min="7172" max="7172" width="12.7109375" style="1" customWidth="1"/>
    <col min="7173" max="7174" width="18.7109375" style="1" customWidth="1"/>
    <col min="7175" max="7175" width="13.7109375" style="1" customWidth="1"/>
    <col min="7176" max="7177" width="15.7109375" style="1" customWidth="1"/>
    <col min="7178" max="7178" width="17.7109375" style="1" customWidth="1"/>
    <col min="7179" max="7179" width="21.85546875" style="1" customWidth="1"/>
    <col min="7180" max="7180" width="34" style="1" customWidth="1"/>
    <col min="7181" max="7183" width="18.7109375" style="1" customWidth="1"/>
    <col min="7184" max="7424" width="9.140625" style="1"/>
    <col min="7425" max="7426" width="12.7109375" style="1" customWidth="1"/>
    <col min="7427" max="7427" width="43.28515625" style="1" customWidth="1"/>
    <col min="7428" max="7428" width="12.7109375" style="1" customWidth="1"/>
    <col min="7429" max="7430" width="18.7109375" style="1" customWidth="1"/>
    <col min="7431" max="7431" width="13.7109375" style="1" customWidth="1"/>
    <col min="7432" max="7433" width="15.7109375" style="1" customWidth="1"/>
    <col min="7434" max="7434" width="17.7109375" style="1" customWidth="1"/>
    <col min="7435" max="7435" width="21.85546875" style="1" customWidth="1"/>
    <col min="7436" max="7436" width="34" style="1" customWidth="1"/>
    <col min="7437" max="7439" width="18.7109375" style="1" customWidth="1"/>
    <col min="7440" max="7680" width="9.140625" style="1"/>
    <col min="7681" max="7682" width="12.7109375" style="1" customWidth="1"/>
    <col min="7683" max="7683" width="43.28515625" style="1" customWidth="1"/>
    <col min="7684" max="7684" width="12.7109375" style="1" customWidth="1"/>
    <col min="7685" max="7686" width="18.7109375" style="1" customWidth="1"/>
    <col min="7687" max="7687" width="13.7109375" style="1" customWidth="1"/>
    <col min="7688" max="7689" width="15.7109375" style="1" customWidth="1"/>
    <col min="7690" max="7690" width="17.7109375" style="1" customWidth="1"/>
    <col min="7691" max="7691" width="21.85546875" style="1" customWidth="1"/>
    <col min="7692" max="7692" width="34" style="1" customWidth="1"/>
    <col min="7693" max="7695" width="18.7109375" style="1" customWidth="1"/>
    <col min="7696" max="7936" width="9.140625" style="1"/>
    <col min="7937" max="7938" width="12.7109375" style="1" customWidth="1"/>
    <col min="7939" max="7939" width="43.28515625" style="1" customWidth="1"/>
    <col min="7940" max="7940" width="12.7109375" style="1" customWidth="1"/>
    <col min="7941" max="7942" width="18.7109375" style="1" customWidth="1"/>
    <col min="7943" max="7943" width="13.7109375" style="1" customWidth="1"/>
    <col min="7944" max="7945" width="15.7109375" style="1" customWidth="1"/>
    <col min="7946" max="7946" width="17.7109375" style="1" customWidth="1"/>
    <col min="7947" max="7947" width="21.85546875" style="1" customWidth="1"/>
    <col min="7948" max="7948" width="34" style="1" customWidth="1"/>
    <col min="7949" max="7951" width="18.7109375" style="1" customWidth="1"/>
    <col min="7952" max="8192" width="9.140625" style="1"/>
    <col min="8193" max="8194" width="12.7109375" style="1" customWidth="1"/>
    <col min="8195" max="8195" width="43.28515625" style="1" customWidth="1"/>
    <col min="8196" max="8196" width="12.7109375" style="1" customWidth="1"/>
    <col min="8197" max="8198" width="18.7109375" style="1" customWidth="1"/>
    <col min="8199" max="8199" width="13.7109375" style="1" customWidth="1"/>
    <col min="8200" max="8201" width="15.7109375" style="1" customWidth="1"/>
    <col min="8202" max="8202" width="17.7109375" style="1" customWidth="1"/>
    <col min="8203" max="8203" width="21.85546875" style="1" customWidth="1"/>
    <col min="8204" max="8204" width="34" style="1" customWidth="1"/>
    <col min="8205" max="8207" width="18.7109375" style="1" customWidth="1"/>
    <col min="8208" max="8448" width="9.140625" style="1"/>
    <col min="8449" max="8450" width="12.7109375" style="1" customWidth="1"/>
    <col min="8451" max="8451" width="43.28515625" style="1" customWidth="1"/>
    <col min="8452" max="8452" width="12.7109375" style="1" customWidth="1"/>
    <col min="8453" max="8454" width="18.7109375" style="1" customWidth="1"/>
    <col min="8455" max="8455" width="13.7109375" style="1" customWidth="1"/>
    <col min="8456" max="8457" width="15.7109375" style="1" customWidth="1"/>
    <col min="8458" max="8458" width="17.7109375" style="1" customWidth="1"/>
    <col min="8459" max="8459" width="21.85546875" style="1" customWidth="1"/>
    <col min="8460" max="8460" width="34" style="1" customWidth="1"/>
    <col min="8461" max="8463" width="18.7109375" style="1" customWidth="1"/>
    <col min="8464" max="8704" width="9.140625" style="1"/>
    <col min="8705" max="8706" width="12.7109375" style="1" customWidth="1"/>
    <col min="8707" max="8707" width="43.28515625" style="1" customWidth="1"/>
    <col min="8708" max="8708" width="12.7109375" style="1" customWidth="1"/>
    <col min="8709" max="8710" width="18.7109375" style="1" customWidth="1"/>
    <col min="8711" max="8711" width="13.7109375" style="1" customWidth="1"/>
    <col min="8712" max="8713" width="15.7109375" style="1" customWidth="1"/>
    <col min="8714" max="8714" width="17.7109375" style="1" customWidth="1"/>
    <col min="8715" max="8715" width="21.85546875" style="1" customWidth="1"/>
    <col min="8716" max="8716" width="34" style="1" customWidth="1"/>
    <col min="8717" max="8719" width="18.7109375" style="1" customWidth="1"/>
    <col min="8720" max="8960" width="9.140625" style="1"/>
    <col min="8961" max="8962" width="12.7109375" style="1" customWidth="1"/>
    <col min="8963" max="8963" width="43.28515625" style="1" customWidth="1"/>
    <col min="8964" max="8964" width="12.7109375" style="1" customWidth="1"/>
    <col min="8965" max="8966" width="18.7109375" style="1" customWidth="1"/>
    <col min="8967" max="8967" width="13.7109375" style="1" customWidth="1"/>
    <col min="8968" max="8969" width="15.7109375" style="1" customWidth="1"/>
    <col min="8970" max="8970" width="17.7109375" style="1" customWidth="1"/>
    <col min="8971" max="8971" width="21.85546875" style="1" customWidth="1"/>
    <col min="8972" max="8972" width="34" style="1" customWidth="1"/>
    <col min="8973" max="8975" width="18.7109375" style="1" customWidth="1"/>
    <col min="8976" max="9216" width="9.140625" style="1"/>
    <col min="9217" max="9218" width="12.7109375" style="1" customWidth="1"/>
    <col min="9219" max="9219" width="43.28515625" style="1" customWidth="1"/>
    <col min="9220" max="9220" width="12.7109375" style="1" customWidth="1"/>
    <col min="9221" max="9222" width="18.7109375" style="1" customWidth="1"/>
    <col min="9223" max="9223" width="13.7109375" style="1" customWidth="1"/>
    <col min="9224" max="9225" width="15.7109375" style="1" customWidth="1"/>
    <col min="9226" max="9226" width="17.7109375" style="1" customWidth="1"/>
    <col min="9227" max="9227" width="21.85546875" style="1" customWidth="1"/>
    <col min="9228" max="9228" width="34" style="1" customWidth="1"/>
    <col min="9229" max="9231" width="18.7109375" style="1" customWidth="1"/>
    <col min="9232" max="9472" width="9.140625" style="1"/>
    <col min="9473" max="9474" width="12.7109375" style="1" customWidth="1"/>
    <col min="9475" max="9475" width="43.28515625" style="1" customWidth="1"/>
    <col min="9476" max="9476" width="12.7109375" style="1" customWidth="1"/>
    <col min="9477" max="9478" width="18.7109375" style="1" customWidth="1"/>
    <col min="9479" max="9479" width="13.7109375" style="1" customWidth="1"/>
    <col min="9480" max="9481" width="15.7109375" style="1" customWidth="1"/>
    <col min="9482" max="9482" width="17.7109375" style="1" customWidth="1"/>
    <col min="9483" max="9483" width="21.85546875" style="1" customWidth="1"/>
    <col min="9484" max="9484" width="34" style="1" customWidth="1"/>
    <col min="9485" max="9487" width="18.7109375" style="1" customWidth="1"/>
    <col min="9488" max="9728" width="9.140625" style="1"/>
    <col min="9729" max="9730" width="12.7109375" style="1" customWidth="1"/>
    <col min="9731" max="9731" width="43.28515625" style="1" customWidth="1"/>
    <col min="9732" max="9732" width="12.7109375" style="1" customWidth="1"/>
    <col min="9733" max="9734" width="18.7109375" style="1" customWidth="1"/>
    <col min="9735" max="9735" width="13.7109375" style="1" customWidth="1"/>
    <col min="9736" max="9737" width="15.7109375" style="1" customWidth="1"/>
    <col min="9738" max="9738" width="17.7109375" style="1" customWidth="1"/>
    <col min="9739" max="9739" width="21.85546875" style="1" customWidth="1"/>
    <col min="9740" max="9740" width="34" style="1" customWidth="1"/>
    <col min="9741" max="9743" width="18.7109375" style="1" customWidth="1"/>
    <col min="9744" max="9984" width="9.140625" style="1"/>
    <col min="9985" max="9986" width="12.7109375" style="1" customWidth="1"/>
    <col min="9987" max="9987" width="43.28515625" style="1" customWidth="1"/>
    <col min="9988" max="9988" width="12.7109375" style="1" customWidth="1"/>
    <col min="9989" max="9990" width="18.7109375" style="1" customWidth="1"/>
    <col min="9991" max="9991" width="13.7109375" style="1" customWidth="1"/>
    <col min="9992" max="9993" width="15.7109375" style="1" customWidth="1"/>
    <col min="9994" max="9994" width="17.7109375" style="1" customWidth="1"/>
    <col min="9995" max="9995" width="21.85546875" style="1" customWidth="1"/>
    <col min="9996" max="9996" width="34" style="1" customWidth="1"/>
    <col min="9997" max="9999" width="18.7109375" style="1" customWidth="1"/>
    <col min="10000" max="10240" width="9.140625" style="1"/>
    <col min="10241" max="10242" width="12.7109375" style="1" customWidth="1"/>
    <col min="10243" max="10243" width="43.28515625" style="1" customWidth="1"/>
    <col min="10244" max="10244" width="12.7109375" style="1" customWidth="1"/>
    <col min="10245" max="10246" width="18.7109375" style="1" customWidth="1"/>
    <col min="10247" max="10247" width="13.7109375" style="1" customWidth="1"/>
    <col min="10248" max="10249" width="15.7109375" style="1" customWidth="1"/>
    <col min="10250" max="10250" width="17.7109375" style="1" customWidth="1"/>
    <col min="10251" max="10251" width="21.85546875" style="1" customWidth="1"/>
    <col min="10252" max="10252" width="34" style="1" customWidth="1"/>
    <col min="10253" max="10255" width="18.7109375" style="1" customWidth="1"/>
    <col min="10256" max="10496" width="9.140625" style="1"/>
    <col min="10497" max="10498" width="12.7109375" style="1" customWidth="1"/>
    <col min="10499" max="10499" width="43.28515625" style="1" customWidth="1"/>
    <col min="10500" max="10500" width="12.7109375" style="1" customWidth="1"/>
    <col min="10501" max="10502" width="18.7109375" style="1" customWidth="1"/>
    <col min="10503" max="10503" width="13.7109375" style="1" customWidth="1"/>
    <col min="10504" max="10505" width="15.7109375" style="1" customWidth="1"/>
    <col min="10506" max="10506" width="17.7109375" style="1" customWidth="1"/>
    <col min="10507" max="10507" width="21.85546875" style="1" customWidth="1"/>
    <col min="10508" max="10508" width="34" style="1" customWidth="1"/>
    <col min="10509" max="10511" width="18.7109375" style="1" customWidth="1"/>
    <col min="10512" max="10752" width="9.140625" style="1"/>
    <col min="10753" max="10754" width="12.7109375" style="1" customWidth="1"/>
    <col min="10755" max="10755" width="43.28515625" style="1" customWidth="1"/>
    <col min="10756" max="10756" width="12.7109375" style="1" customWidth="1"/>
    <col min="10757" max="10758" width="18.7109375" style="1" customWidth="1"/>
    <col min="10759" max="10759" width="13.7109375" style="1" customWidth="1"/>
    <col min="10760" max="10761" width="15.7109375" style="1" customWidth="1"/>
    <col min="10762" max="10762" width="17.7109375" style="1" customWidth="1"/>
    <col min="10763" max="10763" width="21.85546875" style="1" customWidth="1"/>
    <col min="10764" max="10764" width="34" style="1" customWidth="1"/>
    <col min="10765" max="10767" width="18.7109375" style="1" customWidth="1"/>
    <col min="10768" max="11008" width="9.140625" style="1"/>
    <col min="11009" max="11010" width="12.7109375" style="1" customWidth="1"/>
    <col min="11011" max="11011" width="43.28515625" style="1" customWidth="1"/>
    <col min="11012" max="11012" width="12.7109375" style="1" customWidth="1"/>
    <col min="11013" max="11014" width="18.7109375" style="1" customWidth="1"/>
    <col min="11015" max="11015" width="13.7109375" style="1" customWidth="1"/>
    <col min="11016" max="11017" width="15.7109375" style="1" customWidth="1"/>
    <col min="11018" max="11018" width="17.7109375" style="1" customWidth="1"/>
    <col min="11019" max="11019" width="21.85546875" style="1" customWidth="1"/>
    <col min="11020" max="11020" width="34" style="1" customWidth="1"/>
    <col min="11021" max="11023" width="18.7109375" style="1" customWidth="1"/>
    <col min="11024" max="11264" width="9.140625" style="1"/>
    <col min="11265" max="11266" width="12.7109375" style="1" customWidth="1"/>
    <col min="11267" max="11267" width="43.28515625" style="1" customWidth="1"/>
    <col min="11268" max="11268" width="12.7109375" style="1" customWidth="1"/>
    <col min="11269" max="11270" width="18.7109375" style="1" customWidth="1"/>
    <col min="11271" max="11271" width="13.7109375" style="1" customWidth="1"/>
    <col min="11272" max="11273" width="15.7109375" style="1" customWidth="1"/>
    <col min="11274" max="11274" width="17.7109375" style="1" customWidth="1"/>
    <col min="11275" max="11275" width="21.85546875" style="1" customWidth="1"/>
    <col min="11276" max="11276" width="34" style="1" customWidth="1"/>
    <col min="11277" max="11279" width="18.7109375" style="1" customWidth="1"/>
    <col min="11280" max="11520" width="9.140625" style="1"/>
    <col min="11521" max="11522" width="12.7109375" style="1" customWidth="1"/>
    <col min="11523" max="11523" width="43.28515625" style="1" customWidth="1"/>
    <col min="11524" max="11524" width="12.7109375" style="1" customWidth="1"/>
    <col min="11525" max="11526" width="18.7109375" style="1" customWidth="1"/>
    <col min="11527" max="11527" width="13.7109375" style="1" customWidth="1"/>
    <col min="11528" max="11529" width="15.7109375" style="1" customWidth="1"/>
    <col min="11530" max="11530" width="17.7109375" style="1" customWidth="1"/>
    <col min="11531" max="11531" width="21.85546875" style="1" customWidth="1"/>
    <col min="11532" max="11532" width="34" style="1" customWidth="1"/>
    <col min="11533" max="11535" width="18.7109375" style="1" customWidth="1"/>
    <col min="11536" max="11776" width="9.140625" style="1"/>
    <col min="11777" max="11778" width="12.7109375" style="1" customWidth="1"/>
    <col min="11779" max="11779" width="43.28515625" style="1" customWidth="1"/>
    <col min="11780" max="11780" width="12.7109375" style="1" customWidth="1"/>
    <col min="11781" max="11782" width="18.7109375" style="1" customWidth="1"/>
    <col min="11783" max="11783" width="13.7109375" style="1" customWidth="1"/>
    <col min="11784" max="11785" width="15.7109375" style="1" customWidth="1"/>
    <col min="11786" max="11786" width="17.7109375" style="1" customWidth="1"/>
    <col min="11787" max="11787" width="21.85546875" style="1" customWidth="1"/>
    <col min="11788" max="11788" width="34" style="1" customWidth="1"/>
    <col min="11789" max="11791" width="18.7109375" style="1" customWidth="1"/>
    <col min="11792" max="12032" width="9.140625" style="1"/>
    <col min="12033" max="12034" width="12.7109375" style="1" customWidth="1"/>
    <col min="12035" max="12035" width="43.28515625" style="1" customWidth="1"/>
    <col min="12036" max="12036" width="12.7109375" style="1" customWidth="1"/>
    <col min="12037" max="12038" width="18.7109375" style="1" customWidth="1"/>
    <col min="12039" max="12039" width="13.7109375" style="1" customWidth="1"/>
    <col min="12040" max="12041" width="15.7109375" style="1" customWidth="1"/>
    <col min="12042" max="12042" width="17.7109375" style="1" customWidth="1"/>
    <col min="12043" max="12043" width="21.85546875" style="1" customWidth="1"/>
    <col min="12044" max="12044" width="34" style="1" customWidth="1"/>
    <col min="12045" max="12047" width="18.7109375" style="1" customWidth="1"/>
    <col min="12048" max="12288" width="9.140625" style="1"/>
    <col min="12289" max="12290" width="12.7109375" style="1" customWidth="1"/>
    <col min="12291" max="12291" width="43.28515625" style="1" customWidth="1"/>
    <col min="12292" max="12292" width="12.7109375" style="1" customWidth="1"/>
    <col min="12293" max="12294" width="18.7109375" style="1" customWidth="1"/>
    <col min="12295" max="12295" width="13.7109375" style="1" customWidth="1"/>
    <col min="12296" max="12297" width="15.7109375" style="1" customWidth="1"/>
    <col min="12298" max="12298" width="17.7109375" style="1" customWidth="1"/>
    <col min="12299" max="12299" width="21.85546875" style="1" customWidth="1"/>
    <col min="12300" max="12300" width="34" style="1" customWidth="1"/>
    <col min="12301" max="12303" width="18.7109375" style="1" customWidth="1"/>
    <col min="12304" max="12544" width="9.140625" style="1"/>
    <col min="12545" max="12546" width="12.7109375" style="1" customWidth="1"/>
    <col min="12547" max="12547" width="43.28515625" style="1" customWidth="1"/>
    <col min="12548" max="12548" width="12.7109375" style="1" customWidth="1"/>
    <col min="12549" max="12550" width="18.7109375" style="1" customWidth="1"/>
    <col min="12551" max="12551" width="13.7109375" style="1" customWidth="1"/>
    <col min="12552" max="12553" width="15.7109375" style="1" customWidth="1"/>
    <col min="12554" max="12554" width="17.7109375" style="1" customWidth="1"/>
    <col min="12555" max="12555" width="21.85546875" style="1" customWidth="1"/>
    <col min="12556" max="12556" width="34" style="1" customWidth="1"/>
    <col min="12557" max="12559" width="18.7109375" style="1" customWidth="1"/>
    <col min="12560" max="12800" width="9.140625" style="1"/>
    <col min="12801" max="12802" width="12.7109375" style="1" customWidth="1"/>
    <col min="12803" max="12803" width="43.28515625" style="1" customWidth="1"/>
    <col min="12804" max="12804" width="12.7109375" style="1" customWidth="1"/>
    <col min="12805" max="12806" width="18.7109375" style="1" customWidth="1"/>
    <col min="12807" max="12807" width="13.7109375" style="1" customWidth="1"/>
    <col min="12808" max="12809" width="15.7109375" style="1" customWidth="1"/>
    <col min="12810" max="12810" width="17.7109375" style="1" customWidth="1"/>
    <col min="12811" max="12811" width="21.85546875" style="1" customWidth="1"/>
    <col min="12812" max="12812" width="34" style="1" customWidth="1"/>
    <col min="12813" max="12815" width="18.7109375" style="1" customWidth="1"/>
    <col min="12816" max="13056" width="9.140625" style="1"/>
    <col min="13057" max="13058" width="12.7109375" style="1" customWidth="1"/>
    <col min="13059" max="13059" width="43.28515625" style="1" customWidth="1"/>
    <col min="13060" max="13060" width="12.7109375" style="1" customWidth="1"/>
    <col min="13061" max="13062" width="18.7109375" style="1" customWidth="1"/>
    <col min="13063" max="13063" width="13.7109375" style="1" customWidth="1"/>
    <col min="13064" max="13065" width="15.7109375" style="1" customWidth="1"/>
    <col min="13066" max="13066" width="17.7109375" style="1" customWidth="1"/>
    <col min="13067" max="13067" width="21.85546875" style="1" customWidth="1"/>
    <col min="13068" max="13068" width="34" style="1" customWidth="1"/>
    <col min="13069" max="13071" width="18.7109375" style="1" customWidth="1"/>
    <col min="13072" max="13312" width="9.140625" style="1"/>
    <col min="13313" max="13314" width="12.7109375" style="1" customWidth="1"/>
    <col min="13315" max="13315" width="43.28515625" style="1" customWidth="1"/>
    <col min="13316" max="13316" width="12.7109375" style="1" customWidth="1"/>
    <col min="13317" max="13318" width="18.7109375" style="1" customWidth="1"/>
    <col min="13319" max="13319" width="13.7109375" style="1" customWidth="1"/>
    <col min="13320" max="13321" width="15.7109375" style="1" customWidth="1"/>
    <col min="13322" max="13322" width="17.7109375" style="1" customWidth="1"/>
    <col min="13323" max="13323" width="21.85546875" style="1" customWidth="1"/>
    <col min="13324" max="13324" width="34" style="1" customWidth="1"/>
    <col min="13325" max="13327" width="18.7109375" style="1" customWidth="1"/>
    <col min="13328" max="13568" width="9.140625" style="1"/>
    <col min="13569" max="13570" width="12.7109375" style="1" customWidth="1"/>
    <col min="13571" max="13571" width="43.28515625" style="1" customWidth="1"/>
    <col min="13572" max="13572" width="12.7109375" style="1" customWidth="1"/>
    <col min="13573" max="13574" width="18.7109375" style="1" customWidth="1"/>
    <col min="13575" max="13575" width="13.7109375" style="1" customWidth="1"/>
    <col min="13576" max="13577" width="15.7109375" style="1" customWidth="1"/>
    <col min="13578" max="13578" width="17.7109375" style="1" customWidth="1"/>
    <col min="13579" max="13579" width="21.85546875" style="1" customWidth="1"/>
    <col min="13580" max="13580" width="34" style="1" customWidth="1"/>
    <col min="13581" max="13583" width="18.7109375" style="1" customWidth="1"/>
    <col min="13584" max="13824" width="9.140625" style="1"/>
    <col min="13825" max="13826" width="12.7109375" style="1" customWidth="1"/>
    <col min="13827" max="13827" width="43.28515625" style="1" customWidth="1"/>
    <col min="13828" max="13828" width="12.7109375" style="1" customWidth="1"/>
    <col min="13829" max="13830" width="18.7109375" style="1" customWidth="1"/>
    <col min="13831" max="13831" width="13.7109375" style="1" customWidth="1"/>
    <col min="13832" max="13833" width="15.7109375" style="1" customWidth="1"/>
    <col min="13834" max="13834" width="17.7109375" style="1" customWidth="1"/>
    <col min="13835" max="13835" width="21.85546875" style="1" customWidth="1"/>
    <col min="13836" max="13836" width="34" style="1" customWidth="1"/>
    <col min="13837" max="13839" width="18.7109375" style="1" customWidth="1"/>
    <col min="13840" max="14080" width="9.140625" style="1"/>
    <col min="14081" max="14082" width="12.7109375" style="1" customWidth="1"/>
    <col min="14083" max="14083" width="43.28515625" style="1" customWidth="1"/>
    <col min="14084" max="14084" width="12.7109375" style="1" customWidth="1"/>
    <col min="14085" max="14086" width="18.7109375" style="1" customWidth="1"/>
    <col min="14087" max="14087" width="13.7109375" style="1" customWidth="1"/>
    <col min="14088" max="14089" width="15.7109375" style="1" customWidth="1"/>
    <col min="14090" max="14090" width="17.7109375" style="1" customWidth="1"/>
    <col min="14091" max="14091" width="21.85546875" style="1" customWidth="1"/>
    <col min="14092" max="14092" width="34" style="1" customWidth="1"/>
    <col min="14093" max="14095" width="18.7109375" style="1" customWidth="1"/>
    <col min="14096" max="14336" width="9.140625" style="1"/>
    <col min="14337" max="14338" width="12.7109375" style="1" customWidth="1"/>
    <col min="14339" max="14339" width="43.28515625" style="1" customWidth="1"/>
    <col min="14340" max="14340" width="12.7109375" style="1" customWidth="1"/>
    <col min="14341" max="14342" width="18.7109375" style="1" customWidth="1"/>
    <col min="14343" max="14343" width="13.7109375" style="1" customWidth="1"/>
    <col min="14344" max="14345" width="15.7109375" style="1" customWidth="1"/>
    <col min="14346" max="14346" width="17.7109375" style="1" customWidth="1"/>
    <col min="14347" max="14347" width="21.85546875" style="1" customWidth="1"/>
    <col min="14348" max="14348" width="34" style="1" customWidth="1"/>
    <col min="14349" max="14351" width="18.7109375" style="1" customWidth="1"/>
    <col min="14352" max="14592" width="9.140625" style="1"/>
    <col min="14593" max="14594" width="12.7109375" style="1" customWidth="1"/>
    <col min="14595" max="14595" width="43.28515625" style="1" customWidth="1"/>
    <col min="14596" max="14596" width="12.7109375" style="1" customWidth="1"/>
    <col min="14597" max="14598" width="18.7109375" style="1" customWidth="1"/>
    <col min="14599" max="14599" width="13.7109375" style="1" customWidth="1"/>
    <col min="14600" max="14601" width="15.7109375" style="1" customWidth="1"/>
    <col min="14602" max="14602" width="17.7109375" style="1" customWidth="1"/>
    <col min="14603" max="14603" width="21.85546875" style="1" customWidth="1"/>
    <col min="14604" max="14604" width="34" style="1" customWidth="1"/>
    <col min="14605" max="14607" width="18.7109375" style="1" customWidth="1"/>
    <col min="14608" max="14848" width="9.140625" style="1"/>
    <col min="14849" max="14850" width="12.7109375" style="1" customWidth="1"/>
    <col min="14851" max="14851" width="43.28515625" style="1" customWidth="1"/>
    <col min="14852" max="14852" width="12.7109375" style="1" customWidth="1"/>
    <col min="14853" max="14854" width="18.7109375" style="1" customWidth="1"/>
    <col min="14855" max="14855" width="13.7109375" style="1" customWidth="1"/>
    <col min="14856" max="14857" width="15.7109375" style="1" customWidth="1"/>
    <col min="14858" max="14858" width="17.7109375" style="1" customWidth="1"/>
    <col min="14859" max="14859" width="21.85546875" style="1" customWidth="1"/>
    <col min="14860" max="14860" width="34" style="1" customWidth="1"/>
    <col min="14861" max="14863" width="18.7109375" style="1" customWidth="1"/>
    <col min="14864" max="15104" width="9.140625" style="1"/>
    <col min="15105" max="15106" width="12.7109375" style="1" customWidth="1"/>
    <col min="15107" max="15107" width="43.28515625" style="1" customWidth="1"/>
    <col min="15108" max="15108" width="12.7109375" style="1" customWidth="1"/>
    <col min="15109" max="15110" width="18.7109375" style="1" customWidth="1"/>
    <col min="15111" max="15111" width="13.7109375" style="1" customWidth="1"/>
    <col min="15112" max="15113" width="15.7109375" style="1" customWidth="1"/>
    <col min="15114" max="15114" width="17.7109375" style="1" customWidth="1"/>
    <col min="15115" max="15115" width="21.85546875" style="1" customWidth="1"/>
    <col min="15116" max="15116" width="34" style="1" customWidth="1"/>
    <col min="15117" max="15119" width="18.7109375" style="1" customWidth="1"/>
    <col min="15120" max="15360" width="9.140625" style="1"/>
    <col min="15361" max="15362" width="12.7109375" style="1" customWidth="1"/>
    <col min="15363" max="15363" width="43.28515625" style="1" customWidth="1"/>
    <col min="15364" max="15364" width="12.7109375" style="1" customWidth="1"/>
    <col min="15365" max="15366" width="18.7109375" style="1" customWidth="1"/>
    <col min="15367" max="15367" width="13.7109375" style="1" customWidth="1"/>
    <col min="15368" max="15369" width="15.7109375" style="1" customWidth="1"/>
    <col min="15370" max="15370" width="17.7109375" style="1" customWidth="1"/>
    <col min="15371" max="15371" width="21.85546875" style="1" customWidth="1"/>
    <col min="15372" max="15372" width="34" style="1" customWidth="1"/>
    <col min="15373" max="15375" width="18.7109375" style="1" customWidth="1"/>
    <col min="15376" max="15616" width="9.140625" style="1"/>
    <col min="15617" max="15618" width="12.7109375" style="1" customWidth="1"/>
    <col min="15619" max="15619" width="43.28515625" style="1" customWidth="1"/>
    <col min="15620" max="15620" width="12.7109375" style="1" customWidth="1"/>
    <col min="15621" max="15622" width="18.7109375" style="1" customWidth="1"/>
    <col min="15623" max="15623" width="13.7109375" style="1" customWidth="1"/>
    <col min="15624" max="15625" width="15.7109375" style="1" customWidth="1"/>
    <col min="15626" max="15626" width="17.7109375" style="1" customWidth="1"/>
    <col min="15627" max="15627" width="21.85546875" style="1" customWidth="1"/>
    <col min="15628" max="15628" width="34" style="1" customWidth="1"/>
    <col min="15629" max="15631" width="18.7109375" style="1" customWidth="1"/>
    <col min="15632" max="15872" width="9.140625" style="1"/>
    <col min="15873" max="15874" width="12.7109375" style="1" customWidth="1"/>
    <col min="15875" max="15875" width="43.28515625" style="1" customWidth="1"/>
    <col min="15876" max="15876" width="12.7109375" style="1" customWidth="1"/>
    <col min="15877" max="15878" width="18.7109375" style="1" customWidth="1"/>
    <col min="15879" max="15879" width="13.7109375" style="1" customWidth="1"/>
    <col min="15880" max="15881" width="15.7109375" style="1" customWidth="1"/>
    <col min="15882" max="15882" width="17.7109375" style="1" customWidth="1"/>
    <col min="15883" max="15883" width="21.85546875" style="1" customWidth="1"/>
    <col min="15884" max="15884" width="34" style="1" customWidth="1"/>
    <col min="15885" max="15887" width="18.7109375" style="1" customWidth="1"/>
    <col min="15888" max="16128" width="9.140625" style="1"/>
    <col min="16129" max="16130" width="12.7109375" style="1" customWidth="1"/>
    <col min="16131" max="16131" width="43.28515625" style="1" customWidth="1"/>
    <col min="16132" max="16132" width="12.7109375" style="1" customWidth="1"/>
    <col min="16133" max="16134" width="18.7109375" style="1" customWidth="1"/>
    <col min="16135" max="16135" width="13.7109375" style="1" customWidth="1"/>
    <col min="16136" max="16137" width="15.7109375" style="1" customWidth="1"/>
    <col min="16138" max="16138" width="17.7109375" style="1" customWidth="1"/>
    <col min="16139" max="16139" width="21.85546875" style="1" customWidth="1"/>
    <col min="16140" max="16140" width="34" style="1" customWidth="1"/>
    <col min="16141" max="16143" width="18.7109375" style="1" customWidth="1"/>
    <col min="16144" max="16384" width="9.140625" style="1"/>
  </cols>
  <sheetData>
    <row r="1" spans="1:15" s="22" customFormat="1" ht="15.75" x14ac:dyDescent="0.25">
      <c r="A1" s="1487" t="s">
        <v>881</v>
      </c>
      <c r="B1" s="1487"/>
      <c r="C1" s="1487"/>
      <c r="D1" s="1487"/>
      <c r="E1" s="1487"/>
      <c r="F1" s="1487"/>
      <c r="G1" s="1487"/>
      <c r="H1" s="1487"/>
      <c r="I1" s="1487"/>
      <c r="J1" s="1487"/>
      <c r="K1" s="1487"/>
      <c r="L1" s="1487"/>
      <c r="M1" s="1487"/>
      <c r="N1" s="1487"/>
      <c r="O1" s="1487"/>
    </row>
    <row r="2" spans="1:15" s="22" customFormat="1" ht="16.5" thickBot="1" x14ac:dyDescent="0.3">
      <c r="A2" s="1488"/>
      <c r="B2" s="1488"/>
      <c r="C2" s="1488"/>
      <c r="D2" s="1488"/>
      <c r="E2" s="1488"/>
      <c r="F2" s="1488"/>
      <c r="G2" s="1488"/>
      <c r="H2" s="1488"/>
      <c r="I2" s="1488"/>
      <c r="J2" s="1488"/>
      <c r="K2" s="1488"/>
      <c r="L2" s="1488"/>
      <c r="M2" s="1488"/>
      <c r="N2" s="1488"/>
      <c r="O2" s="1488"/>
    </row>
    <row r="3" spans="1:15" s="4" customFormat="1" ht="119.25" customHeight="1" thickBot="1" x14ac:dyDescent="0.3">
      <c r="A3" s="974" t="s">
        <v>475</v>
      </c>
      <c r="B3" s="975" t="s">
        <v>476</v>
      </c>
      <c r="C3" s="975" t="s">
        <v>489</v>
      </c>
      <c r="D3" s="975" t="s">
        <v>477</v>
      </c>
      <c r="E3" s="975" t="s">
        <v>478</v>
      </c>
      <c r="F3" s="975" t="s">
        <v>479</v>
      </c>
      <c r="G3" s="975" t="s">
        <v>480</v>
      </c>
      <c r="H3" s="975" t="s">
        <v>481</v>
      </c>
      <c r="I3" s="975" t="s">
        <v>482</v>
      </c>
      <c r="J3" s="975" t="s">
        <v>483</v>
      </c>
      <c r="K3" s="975" t="s">
        <v>484</v>
      </c>
      <c r="L3" s="975" t="s">
        <v>485</v>
      </c>
      <c r="M3" s="975" t="s">
        <v>486</v>
      </c>
      <c r="N3" s="975" t="s">
        <v>487</v>
      </c>
      <c r="O3" s="788" t="s">
        <v>524</v>
      </c>
    </row>
    <row r="4" spans="1:15" ht="45" customHeight="1" thickBot="1" x14ac:dyDescent="0.25">
      <c r="A4" s="419"/>
      <c r="B4" s="1007"/>
      <c r="C4" s="1007"/>
      <c r="D4" s="1007"/>
      <c r="E4" s="1007"/>
      <c r="F4" s="1007"/>
      <c r="G4" s="1007"/>
      <c r="H4" s="1007"/>
      <c r="I4" s="1007"/>
      <c r="J4" s="1007"/>
      <c r="K4" s="1007"/>
      <c r="L4" s="1007"/>
      <c r="M4" s="1007"/>
      <c r="N4" s="1007"/>
      <c r="O4" s="1009"/>
    </row>
    <row r="7" spans="1:15" ht="21" customHeight="1" x14ac:dyDescent="0.2">
      <c r="A7" s="271" t="s">
        <v>488</v>
      </c>
    </row>
    <row r="11" spans="1:15" x14ac:dyDescent="0.2">
      <c r="A11" s="23"/>
    </row>
    <row r="12" spans="1:15" x14ac:dyDescent="0.2">
      <c r="A12" s="17"/>
    </row>
    <row r="13" spans="1:15" x14ac:dyDescent="0.2">
      <c r="A13" s="17"/>
    </row>
    <row r="14" spans="1:15" x14ac:dyDescent="0.2">
      <c r="A14" s="17"/>
    </row>
  </sheetData>
  <mergeCells count="2">
    <mergeCell ref="A1:O1"/>
    <mergeCell ref="A2:O2"/>
  </mergeCells>
  <pageMargins left="0.23622047244094491" right="0.23622047244094491" top="0.74803149606299213" bottom="0.74803149606299213" header="0.31496062992125984" footer="0.31496062992125984"/>
  <pageSetup paperSize="9" scale="62" firstPageNumber="79" fitToHeight="0" orientation="landscape" cellComments="asDisplayed" useFirstPageNumber="1" r:id="rId1"/>
  <headerFooter>
    <oddFooter>&amp;C&amp;12&amp;P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80" zoomScaleNormal="80" zoomScaleSheetLayoutView="80" workbookViewId="0">
      <selection activeCell="C30" sqref="C30"/>
    </sheetView>
  </sheetViews>
  <sheetFormatPr defaultRowHeight="12.75" x14ac:dyDescent="0.2"/>
  <cols>
    <col min="1" max="1" width="12.7109375" style="1" customWidth="1"/>
    <col min="2" max="2" width="8.28515625" style="1" customWidth="1"/>
    <col min="3" max="3" width="35.28515625" style="1" customWidth="1"/>
    <col min="4" max="4" width="13.5703125" style="1" customWidth="1"/>
    <col min="5" max="5" width="13.42578125" style="1" customWidth="1"/>
    <col min="6" max="6" width="15.7109375" style="1" customWidth="1"/>
    <col min="7" max="7" width="13.42578125" style="1" customWidth="1"/>
    <col min="8" max="8" width="30.28515625" style="1" customWidth="1"/>
    <col min="9" max="9" width="12.5703125" style="1" customWidth="1"/>
    <col min="10" max="10" width="13.5703125" style="1" customWidth="1"/>
    <col min="11" max="11" width="11.5703125" style="1" customWidth="1"/>
    <col min="12" max="12" width="11.7109375" style="1" customWidth="1"/>
    <col min="13" max="13" width="15.7109375" style="1" customWidth="1"/>
    <col min="14" max="14" width="12" style="1" customWidth="1"/>
    <col min="15" max="256" width="9.140625" style="1"/>
    <col min="257" max="258" width="12.7109375" style="1" customWidth="1"/>
    <col min="259" max="259" width="48.140625" style="1" customWidth="1"/>
    <col min="260" max="263" width="15.7109375" style="1" customWidth="1"/>
    <col min="264" max="264" width="30.28515625" style="1" customWidth="1"/>
    <col min="265" max="270" width="15.7109375" style="1" customWidth="1"/>
    <col min="271" max="512" width="9.140625" style="1"/>
    <col min="513" max="514" width="12.7109375" style="1" customWidth="1"/>
    <col min="515" max="515" width="48.140625" style="1" customWidth="1"/>
    <col min="516" max="519" width="15.7109375" style="1" customWidth="1"/>
    <col min="520" max="520" width="30.28515625" style="1" customWidth="1"/>
    <col min="521" max="526" width="15.7109375" style="1" customWidth="1"/>
    <col min="527" max="768" width="9.140625" style="1"/>
    <col min="769" max="770" width="12.7109375" style="1" customWidth="1"/>
    <col min="771" max="771" width="48.140625" style="1" customWidth="1"/>
    <col min="772" max="775" width="15.7109375" style="1" customWidth="1"/>
    <col min="776" max="776" width="30.28515625" style="1" customWidth="1"/>
    <col min="777" max="782" width="15.7109375" style="1" customWidth="1"/>
    <col min="783" max="1024" width="9.140625" style="1"/>
    <col min="1025" max="1026" width="12.7109375" style="1" customWidth="1"/>
    <col min="1027" max="1027" width="48.140625" style="1" customWidth="1"/>
    <col min="1028" max="1031" width="15.7109375" style="1" customWidth="1"/>
    <col min="1032" max="1032" width="30.28515625" style="1" customWidth="1"/>
    <col min="1033" max="1038" width="15.7109375" style="1" customWidth="1"/>
    <col min="1039" max="1280" width="9.140625" style="1"/>
    <col min="1281" max="1282" width="12.7109375" style="1" customWidth="1"/>
    <col min="1283" max="1283" width="48.140625" style="1" customWidth="1"/>
    <col min="1284" max="1287" width="15.7109375" style="1" customWidth="1"/>
    <col min="1288" max="1288" width="30.28515625" style="1" customWidth="1"/>
    <col min="1289" max="1294" width="15.7109375" style="1" customWidth="1"/>
    <col min="1295" max="1536" width="9.140625" style="1"/>
    <col min="1537" max="1538" width="12.7109375" style="1" customWidth="1"/>
    <col min="1539" max="1539" width="48.140625" style="1" customWidth="1"/>
    <col min="1540" max="1543" width="15.7109375" style="1" customWidth="1"/>
    <col min="1544" max="1544" width="30.28515625" style="1" customWidth="1"/>
    <col min="1545" max="1550" width="15.7109375" style="1" customWidth="1"/>
    <col min="1551" max="1792" width="9.140625" style="1"/>
    <col min="1793" max="1794" width="12.7109375" style="1" customWidth="1"/>
    <col min="1795" max="1795" width="48.140625" style="1" customWidth="1"/>
    <col min="1796" max="1799" width="15.7109375" style="1" customWidth="1"/>
    <col min="1800" max="1800" width="30.28515625" style="1" customWidth="1"/>
    <col min="1801" max="1806" width="15.7109375" style="1" customWidth="1"/>
    <col min="1807" max="2048" width="9.140625" style="1"/>
    <col min="2049" max="2050" width="12.7109375" style="1" customWidth="1"/>
    <col min="2051" max="2051" width="48.140625" style="1" customWidth="1"/>
    <col min="2052" max="2055" width="15.7109375" style="1" customWidth="1"/>
    <col min="2056" max="2056" width="30.28515625" style="1" customWidth="1"/>
    <col min="2057" max="2062" width="15.7109375" style="1" customWidth="1"/>
    <col min="2063" max="2304" width="9.140625" style="1"/>
    <col min="2305" max="2306" width="12.7109375" style="1" customWidth="1"/>
    <col min="2307" max="2307" width="48.140625" style="1" customWidth="1"/>
    <col min="2308" max="2311" width="15.7109375" style="1" customWidth="1"/>
    <col min="2312" max="2312" width="30.28515625" style="1" customWidth="1"/>
    <col min="2313" max="2318" width="15.7109375" style="1" customWidth="1"/>
    <col min="2319" max="2560" width="9.140625" style="1"/>
    <col min="2561" max="2562" width="12.7109375" style="1" customWidth="1"/>
    <col min="2563" max="2563" width="48.140625" style="1" customWidth="1"/>
    <col min="2564" max="2567" width="15.7109375" style="1" customWidth="1"/>
    <col min="2568" max="2568" width="30.28515625" style="1" customWidth="1"/>
    <col min="2569" max="2574" width="15.7109375" style="1" customWidth="1"/>
    <col min="2575" max="2816" width="9.140625" style="1"/>
    <col min="2817" max="2818" width="12.7109375" style="1" customWidth="1"/>
    <col min="2819" max="2819" width="48.140625" style="1" customWidth="1"/>
    <col min="2820" max="2823" width="15.7109375" style="1" customWidth="1"/>
    <col min="2824" max="2824" width="30.28515625" style="1" customWidth="1"/>
    <col min="2825" max="2830" width="15.7109375" style="1" customWidth="1"/>
    <col min="2831" max="3072" width="9.140625" style="1"/>
    <col min="3073" max="3074" width="12.7109375" style="1" customWidth="1"/>
    <col min="3075" max="3075" width="48.140625" style="1" customWidth="1"/>
    <col min="3076" max="3079" width="15.7109375" style="1" customWidth="1"/>
    <col min="3080" max="3080" width="30.28515625" style="1" customWidth="1"/>
    <col min="3081" max="3086" width="15.7109375" style="1" customWidth="1"/>
    <col min="3087" max="3328" width="9.140625" style="1"/>
    <col min="3329" max="3330" width="12.7109375" style="1" customWidth="1"/>
    <col min="3331" max="3331" width="48.140625" style="1" customWidth="1"/>
    <col min="3332" max="3335" width="15.7109375" style="1" customWidth="1"/>
    <col min="3336" max="3336" width="30.28515625" style="1" customWidth="1"/>
    <col min="3337" max="3342" width="15.7109375" style="1" customWidth="1"/>
    <col min="3343" max="3584" width="9.140625" style="1"/>
    <col min="3585" max="3586" width="12.7109375" style="1" customWidth="1"/>
    <col min="3587" max="3587" width="48.140625" style="1" customWidth="1"/>
    <col min="3588" max="3591" width="15.7109375" style="1" customWidth="1"/>
    <col min="3592" max="3592" width="30.28515625" style="1" customWidth="1"/>
    <col min="3593" max="3598" width="15.7109375" style="1" customWidth="1"/>
    <col min="3599" max="3840" width="9.140625" style="1"/>
    <col min="3841" max="3842" width="12.7109375" style="1" customWidth="1"/>
    <col min="3843" max="3843" width="48.140625" style="1" customWidth="1"/>
    <col min="3844" max="3847" width="15.7109375" style="1" customWidth="1"/>
    <col min="3848" max="3848" width="30.28515625" style="1" customWidth="1"/>
    <col min="3849" max="3854" width="15.7109375" style="1" customWidth="1"/>
    <col min="3855" max="4096" width="9.140625" style="1"/>
    <col min="4097" max="4098" width="12.7109375" style="1" customWidth="1"/>
    <col min="4099" max="4099" width="48.140625" style="1" customWidth="1"/>
    <col min="4100" max="4103" width="15.7109375" style="1" customWidth="1"/>
    <col min="4104" max="4104" width="30.28515625" style="1" customWidth="1"/>
    <col min="4105" max="4110" width="15.7109375" style="1" customWidth="1"/>
    <col min="4111" max="4352" width="9.140625" style="1"/>
    <col min="4353" max="4354" width="12.7109375" style="1" customWidth="1"/>
    <col min="4355" max="4355" width="48.140625" style="1" customWidth="1"/>
    <col min="4356" max="4359" width="15.7109375" style="1" customWidth="1"/>
    <col min="4360" max="4360" width="30.28515625" style="1" customWidth="1"/>
    <col min="4361" max="4366" width="15.7109375" style="1" customWidth="1"/>
    <col min="4367" max="4608" width="9.140625" style="1"/>
    <col min="4609" max="4610" width="12.7109375" style="1" customWidth="1"/>
    <col min="4611" max="4611" width="48.140625" style="1" customWidth="1"/>
    <col min="4612" max="4615" width="15.7109375" style="1" customWidth="1"/>
    <col min="4616" max="4616" width="30.28515625" style="1" customWidth="1"/>
    <col min="4617" max="4622" width="15.7109375" style="1" customWidth="1"/>
    <col min="4623" max="4864" width="9.140625" style="1"/>
    <col min="4865" max="4866" width="12.7109375" style="1" customWidth="1"/>
    <col min="4867" max="4867" width="48.140625" style="1" customWidth="1"/>
    <col min="4868" max="4871" width="15.7109375" style="1" customWidth="1"/>
    <col min="4872" max="4872" width="30.28515625" style="1" customWidth="1"/>
    <col min="4873" max="4878" width="15.7109375" style="1" customWidth="1"/>
    <col min="4879" max="5120" width="9.140625" style="1"/>
    <col min="5121" max="5122" width="12.7109375" style="1" customWidth="1"/>
    <col min="5123" max="5123" width="48.140625" style="1" customWidth="1"/>
    <col min="5124" max="5127" width="15.7109375" style="1" customWidth="1"/>
    <col min="5128" max="5128" width="30.28515625" style="1" customWidth="1"/>
    <col min="5129" max="5134" width="15.7109375" style="1" customWidth="1"/>
    <col min="5135" max="5376" width="9.140625" style="1"/>
    <col min="5377" max="5378" width="12.7109375" style="1" customWidth="1"/>
    <col min="5379" max="5379" width="48.140625" style="1" customWidth="1"/>
    <col min="5380" max="5383" width="15.7109375" style="1" customWidth="1"/>
    <col min="5384" max="5384" width="30.28515625" style="1" customWidth="1"/>
    <col min="5385" max="5390" width="15.7109375" style="1" customWidth="1"/>
    <col min="5391" max="5632" width="9.140625" style="1"/>
    <col min="5633" max="5634" width="12.7109375" style="1" customWidth="1"/>
    <col min="5635" max="5635" width="48.140625" style="1" customWidth="1"/>
    <col min="5636" max="5639" width="15.7109375" style="1" customWidth="1"/>
    <col min="5640" max="5640" width="30.28515625" style="1" customWidth="1"/>
    <col min="5641" max="5646" width="15.7109375" style="1" customWidth="1"/>
    <col min="5647" max="5888" width="9.140625" style="1"/>
    <col min="5889" max="5890" width="12.7109375" style="1" customWidth="1"/>
    <col min="5891" max="5891" width="48.140625" style="1" customWidth="1"/>
    <col min="5892" max="5895" width="15.7109375" style="1" customWidth="1"/>
    <col min="5896" max="5896" width="30.28515625" style="1" customWidth="1"/>
    <col min="5897" max="5902" width="15.7109375" style="1" customWidth="1"/>
    <col min="5903" max="6144" width="9.140625" style="1"/>
    <col min="6145" max="6146" width="12.7109375" style="1" customWidth="1"/>
    <col min="6147" max="6147" width="48.140625" style="1" customWidth="1"/>
    <col min="6148" max="6151" width="15.7109375" style="1" customWidth="1"/>
    <col min="6152" max="6152" width="30.28515625" style="1" customWidth="1"/>
    <col min="6153" max="6158" width="15.7109375" style="1" customWidth="1"/>
    <col min="6159" max="6400" width="9.140625" style="1"/>
    <col min="6401" max="6402" width="12.7109375" style="1" customWidth="1"/>
    <col min="6403" max="6403" width="48.140625" style="1" customWidth="1"/>
    <col min="6404" max="6407" width="15.7109375" style="1" customWidth="1"/>
    <col min="6408" max="6408" width="30.28515625" style="1" customWidth="1"/>
    <col min="6409" max="6414" width="15.7109375" style="1" customWidth="1"/>
    <col min="6415" max="6656" width="9.140625" style="1"/>
    <col min="6657" max="6658" width="12.7109375" style="1" customWidth="1"/>
    <col min="6659" max="6659" width="48.140625" style="1" customWidth="1"/>
    <col min="6660" max="6663" width="15.7109375" style="1" customWidth="1"/>
    <col min="6664" max="6664" width="30.28515625" style="1" customWidth="1"/>
    <col min="6665" max="6670" width="15.7109375" style="1" customWidth="1"/>
    <col min="6671" max="6912" width="9.140625" style="1"/>
    <col min="6913" max="6914" width="12.7109375" style="1" customWidth="1"/>
    <col min="6915" max="6915" width="48.140625" style="1" customWidth="1"/>
    <col min="6916" max="6919" width="15.7109375" style="1" customWidth="1"/>
    <col min="6920" max="6920" width="30.28515625" style="1" customWidth="1"/>
    <col min="6921" max="6926" width="15.7109375" style="1" customWidth="1"/>
    <col min="6927" max="7168" width="9.140625" style="1"/>
    <col min="7169" max="7170" width="12.7109375" style="1" customWidth="1"/>
    <col min="7171" max="7171" width="48.140625" style="1" customWidth="1"/>
    <col min="7172" max="7175" width="15.7109375" style="1" customWidth="1"/>
    <col min="7176" max="7176" width="30.28515625" style="1" customWidth="1"/>
    <col min="7177" max="7182" width="15.7109375" style="1" customWidth="1"/>
    <col min="7183" max="7424" width="9.140625" style="1"/>
    <col min="7425" max="7426" width="12.7109375" style="1" customWidth="1"/>
    <col min="7427" max="7427" width="48.140625" style="1" customWidth="1"/>
    <col min="7428" max="7431" width="15.7109375" style="1" customWidth="1"/>
    <col min="7432" max="7432" width="30.28515625" style="1" customWidth="1"/>
    <col min="7433" max="7438" width="15.7109375" style="1" customWidth="1"/>
    <col min="7439" max="7680" width="9.140625" style="1"/>
    <col min="7681" max="7682" width="12.7109375" style="1" customWidth="1"/>
    <col min="7683" max="7683" width="48.140625" style="1" customWidth="1"/>
    <col min="7684" max="7687" width="15.7109375" style="1" customWidth="1"/>
    <col min="7688" max="7688" width="30.28515625" style="1" customWidth="1"/>
    <col min="7689" max="7694" width="15.7109375" style="1" customWidth="1"/>
    <col min="7695" max="7936" width="9.140625" style="1"/>
    <col min="7937" max="7938" width="12.7109375" style="1" customWidth="1"/>
    <col min="7939" max="7939" width="48.140625" style="1" customWidth="1"/>
    <col min="7940" max="7943" width="15.7109375" style="1" customWidth="1"/>
    <col min="7944" max="7944" width="30.28515625" style="1" customWidth="1"/>
    <col min="7945" max="7950" width="15.7109375" style="1" customWidth="1"/>
    <col min="7951" max="8192" width="9.140625" style="1"/>
    <col min="8193" max="8194" width="12.7109375" style="1" customWidth="1"/>
    <col min="8195" max="8195" width="48.140625" style="1" customWidth="1"/>
    <col min="8196" max="8199" width="15.7109375" style="1" customWidth="1"/>
    <col min="8200" max="8200" width="30.28515625" style="1" customWidth="1"/>
    <col min="8201" max="8206" width="15.7109375" style="1" customWidth="1"/>
    <col min="8207" max="8448" width="9.140625" style="1"/>
    <col min="8449" max="8450" width="12.7109375" style="1" customWidth="1"/>
    <col min="8451" max="8451" width="48.140625" style="1" customWidth="1"/>
    <col min="8452" max="8455" width="15.7109375" style="1" customWidth="1"/>
    <col min="8456" max="8456" width="30.28515625" style="1" customWidth="1"/>
    <col min="8457" max="8462" width="15.7109375" style="1" customWidth="1"/>
    <col min="8463" max="8704" width="9.140625" style="1"/>
    <col min="8705" max="8706" width="12.7109375" style="1" customWidth="1"/>
    <col min="8707" max="8707" width="48.140625" style="1" customWidth="1"/>
    <col min="8708" max="8711" width="15.7109375" style="1" customWidth="1"/>
    <col min="8712" max="8712" width="30.28515625" style="1" customWidth="1"/>
    <col min="8713" max="8718" width="15.7109375" style="1" customWidth="1"/>
    <col min="8719" max="8960" width="9.140625" style="1"/>
    <col min="8961" max="8962" width="12.7109375" style="1" customWidth="1"/>
    <col min="8963" max="8963" width="48.140625" style="1" customWidth="1"/>
    <col min="8964" max="8967" width="15.7109375" style="1" customWidth="1"/>
    <col min="8968" max="8968" width="30.28515625" style="1" customWidth="1"/>
    <col min="8969" max="8974" width="15.7109375" style="1" customWidth="1"/>
    <col min="8975" max="9216" width="9.140625" style="1"/>
    <col min="9217" max="9218" width="12.7109375" style="1" customWidth="1"/>
    <col min="9219" max="9219" width="48.140625" style="1" customWidth="1"/>
    <col min="9220" max="9223" width="15.7109375" style="1" customWidth="1"/>
    <col min="9224" max="9224" width="30.28515625" style="1" customWidth="1"/>
    <col min="9225" max="9230" width="15.7109375" style="1" customWidth="1"/>
    <col min="9231" max="9472" width="9.140625" style="1"/>
    <col min="9473" max="9474" width="12.7109375" style="1" customWidth="1"/>
    <col min="9475" max="9475" width="48.140625" style="1" customWidth="1"/>
    <col min="9476" max="9479" width="15.7109375" style="1" customWidth="1"/>
    <col min="9480" max="9480" width="30.28515625" style="1" customWidth="1"/>
    <col min="9481" max="9486" width="15.7109375" style="1" customWidth="1"/>
    <col min="9487" max="9728" width="9.140625" style="1"/>
    <col min="9729" max="9730" width="12.7109375" style="1" customWidth="1"/>
    <col min="9731" max="9731" width="48.140625" style="1" customWidth="1"/>
    <col min="9732" max="9735" width="15.7109375" style="1" customWidth="1"/>
    <col min="9736" max="9736" width="30.28515625" style="1" customWidth="1"/>
    <col min="9737" max="9742" width="15.7109375" style="1" customWidth="1"/>
    <col min="9743" max="9984" width="9.140625" style="1"/>
    <col min="9985" max="9986" width="12.7109375" style="1" customWidth="1"/>
    <col min="9987" max="9987" width="48.140625" style="1" customWidth="1"/>
    <col min="9988" max="9991" width="15.7109375" style="1" customWidth="1"/>
    <col min="9992" max="9992" width="30.28515625" style="1" customWidth="1"/>
    <col min="9993" max="9998" width="15.7109375" style="1" customWidth="1"/>
    <col min="9999" max="10240" width="9.140625" style="1"/>
    <col min="10241" max="10242" width="12.7109375" style="1" customWidth="1"/>
    <col min="10243" max="10243" width="48.140625" style="1" customWidth="1"/>
    <col min="10244" max="10247" width="15.7109375" style="1" customWidth="1"/>
    <col min="10248" max="10248" width="30.28515625" style="1" customWidth="1"/>
    <col min="10249" max="10254" width="15.7109375" style="1" customWidth="1"/>
    <col min="10255" max="10496" width="9.140625" style="1"/>
    <col min="10497" max="10498" width="12.7109375" style="1" customWidth="1"/>
    <col min="10499" max="10499" width="48.140625" style="1" customWidth="1"/>
    <col min="10500" max="10503" width="15.7109375" style="1" customWidth="1"/>
    <col min="10504" max="10504" width="30.28515625" style="1" customWidth="1"/>
    <col min="10505" max="10510" width="15.7109375" style="1" customWidth="1"/>
    <col min="10511" max="10752" width="9.140625" style="1"/>
    <col min="10753" max="10754" width="12.7109375" style="1" customWidth="1"/>
    <col min="10755" max="10755" width="48.140625" style="1" customWidth="1"/>
    <col min="10756" max="10759" width="15.7109375" style="1" customWidth="1"/>
    <col min="10760" max="10760" width="30.28515625" style="1" customWidth="1"/>
    <col min="10761" max="10766" width="15.7109375" style="1" customWidth="1"/>
    <col min="10767" max="11008" width="9.140625" style="1"/>
    <col min="11009" max="11010" width="12.7109375" style="1" customWidth="1"/>
    <col min="11011" max="11011" width="48.140625" style="1" customWidth="1"/>
    <col min="11012" max="11015" width="15.7109375" style="1" customWidth="1"/>
    <col min="11016" max="11016" width="30.28515625" style="1" customWidth="1"/>
    <col min="11017" max="11022" width="15.7109375" style="1" customWidth="1"/>
    <col min="11023" max="11264" width="9.140625" style="1"/>
    <col min="11265" max="11266" width="12.7109375" style="1" customWidth="1"/>
    <col min="11267" max="11267" width="48.140625" style="1" customWidth="1"/>
    <col min="11268" max="11271" width="15.7109375" style="1" customWidth="1"/>
    <col min="11272" max="11272" width="30.28515625" style="1" customWidth="1"/>
    <col min="11273" max="11278" width="15.7109375" style="1" customWidth="1"/>
    <col min="11279" max="11520" width="9.140625" style="1"/>
    <col min="11521" max="11522" width="12.7109375" style="1" customWidth="1"/>
    <col min="11523" max="11523" width="48.140625" style="1" customWidth="1"/>
    <col min="11524" max="11527" width="15.7109375" style="1" customWidth="1"/>
    <col min="11528" max="11528" width="30.28515625" style="1" customWidth="1"/>
    <col min="11529" max="11534" width="15.7109375" style="1" customWidth="1"/>
    <col min="11535" max="11776" width="9.140625" style="1"/>
    <col min="11777" max="11778" width="12.7109375" style="1" customWidth="1"/>
    <col min="11779" max="11779" width="48.140625" style="1" customWidth="1"/>
    <col min="11780" max="11783" width="15.7109375" style="1" customWidth="1"/>
    <col min="11784" max="11784" width="30.28515625" style="1" customWidth="1"/>
    <col min="11785" max="11790" width="15.7109375" style="1" customWidth="1"/>
    <col min="11791" max="12032" width="9.140625" style="1"/>
    <col min="12033" max="12034" width="12.7109375" style="1" customWidth="1"/>
    <col min="12035" max="12035" width="48.140625" style="1" customWidth="1"/>
    <col min="12036" max="12039" width="15.7109375" style="1" customWidth="1"/>
    <col min="12040" max="12040" width="30.28515625" style="1" customWidth="1"/>
    <col min="12041" max="12046" width="15.7109375" style="1" customWidth="1"/>
    <col min="12047" max="12288" width="9.140625" style="1"/>
    <col min="12289" max="12290" width="12.7109375" style="1" customWidth="1"/>
    <col min="12291" max="12291" width="48.140625" style="1" customWidth="1"/>
    <col min="12292" max="12295" width="15.7109375" style="1" customWidth="1"/>
    <col min="12296" max="12296" width="30.28515625" style="1" customWidth="1"/>
    <col min="12297" max="12302" width="15.7109375" style="1" customWidth="1"/>
    <col min="12303" max="12544" width="9.140625" style="1"/>
    <col min="12545" max="12546" width="12.7109375" style="1" customWidth="1"/>
    <col min="12547" max="12547" width="48.140625" style="1" customWidth="1"/>
    <col min="12548" max="12551" width="15.7109375" style="1" customWidth="1"/>
    <col min="12552" max="12552" width="30.28515625" style="1" customWidth="1"/>
    <col min="12553" max="12558" width="15.7109375" style="1" customWidth="1"/>
    <col min="12559" max="12800" width="9.140625" style="1"/>
    <col min="12801" max="12802" width="12.7109375" style="1" customWidth="1"/>
    <col min="12803" max="12803" width="48.140625" style="1" customWidth="1"/>
    <col min="12804" max="12807" width="15.7109375" style="1" customWidth="1"/>
    <col min="12808" max="12808" width="30.28515625" style="1" customWidth="1"/>
    <col min="12809" max="12814" width="15.7109375" style="1" customWidth="1"/>
    <col min="12815" max="13056" width="9.140625" style="1"/>
    <col min="13057" max="13058" width="12.7109375" style="1" customWidth="1"/>
    <col min="13059" max="13059" width="48.140625" style="1" customWidth="1"/>
    <col min="13060" max="13063" width="15.7109375" style="1" customWidth="1"/>
    <col min="13064" max="13064" width="30.28515625" style="1" customWidth="1"/>
    <col min="13065" max="13070" width="15.7109375" style="1" customWidth="1"/>
    <col min="13071" max="13312" width="9.140625" style="1"/>
    <col min="13313" max="13314" width="12.7109375" style="1" customWidth="1"/>
    <col min="13315" max="13315" width="48.140625" style="1" customWidth="1"/>
    <col min="13316" max="13319" width="15.7109375" style="1" customWidth="1"/>
    <col min="13320" max="13320" width="30.28515625" style="1" customWidth="1"/>
    <col min="13321" max="13326" width="15.7109375" style="1" customWidth="1"/>
    <col min="13327" max="13568" width="9.140625" style="1"/>
    <col min="13569" max="13570" width="12.7109375" style="1" customWidth="1"/>
    <col min="13571" max="13571" width="48.140625" style="1" customWidth="1"/>
    <col min="13572" max="13575" width="15.7109375" style="1" customWidth="1"/>
    <col min="13576" max="13576" width="30.28515625" style="1" customWidth="1"/>
    <col min="13577" max="13582" width="15.7109375" style="1" customWidth="1"/>
    <col min="13583" max="13824" width="9.140625" style="1"/>
    <col min="13825" max="13826" width="12.7109375" style="1" customWidth="1"/>
    <col min="13827" max="13827" width="48.140625" style="1" customWidth="1"/>
    <col min="13828" max="13831" width="15.7109375" style="1" customWidth="1"/>
    <col min="13832" max="13832" width="30.28515625" style="1" customWidth="1"/>
    <col min="13833" max="13838" width="15.7109375" style="1" customWidth="1"/>
    <col min="13839" max="14080" width="9.140625" style="1"/>
    <col min="14081" max="14082" width="12.7109375" style="1" customWidth="1"/>
    <col min="14083" max="14083" width="48.140625" style="1" customWidth="1"/>
    <col min="14084" max="14087" width="15.7109375" style="1" customWidth="1"/>
    <col min="14088" max="14088" width="30.28515625" style="1" customWidth="1"/>
    <col min="14089" max="14094" width="15.7109375" style="1" customWidth="1"/>
    <col min="14095" max="14336" width="9.140625" style="1"/>
    <col min="14337" max="14338" width="12.7109375" style="1" customWidth="1"/>
    <col min="14339" max="14339" width="48.140625" style="1" customWidth="1"/>
    <col min="14340" max="14343" width="15.7109375" style="1" customWidth="1"/>
    <col min="14344" max="14344" width="30.28515625" style="1" customWidth="1"/>
    <col min="14345" max="14350" width="15.7109375" style="1" customWidth="1"/>
    <col min="14351" max="14592" width="9.140625" style="1"/>
    <col min="14593" max="14594" width="12.7109375" style="1" customWidth="1"/>
    <col min="14595" max="14595" width="48.140625" style="1" customWidth="1"/>
    <col min="14596" max="14599" width="15.7109375" style="1" customWidth="1"/>
    <col min="14600" max="14600" width="30.28515625" style="1" customWidth="1"/>
    <col min="14601" max="14606" width="15.7109375" style="1" customWidth="1"/>
    <col min="14607" max="14848" width="9.140625" style="1"/>
    <col min="14849" max="14850" width="12.7109375" style="1" customWidth="1"/>
    <col min="14851" max="14851" width="48.140625" style="1" customWidth="1"/>
    <col min="14852" max="14855" width="15.7109375" style="1" customWidth="1"/>
    <col min="14856" max="14856" width="30.28515625" style="1" customWidth="1"/>
    <col min="14857" max="14862" width="15.7109375" style="1" customWidth="1"/>
    <col min="14863" max="15104" width="9.140625" style="1"/>
    <col min="15105" max="15106" width="12.7109375" style="1" customWidth="1"/>
    <col min="15107" max="15107" width="48.140625" style="1" customWidth="1"/>
    <col min="15108" max="15111" width="15.7109375" style="1" customWidth="1"/>
    <col min="15112" max="15112" width="30.28515625" style="1" customWidth="1"/>
    <col min="15113" max="15118" width="15.7109375" style="1" customWidth="1"/>
    <col min="15119" max="15360" width="9.140625" style="1"/>
    <col min="15361" max="15362" width="12.7109375" style="1" customWidth="1"/>
    <col min="15363" max="15363" width="48.140625" style="1" customWidth="1"/>
    <col min="15364" max="15367" width="15.7109375" style="1" customWidth="1"/>
    <col min="15368" max="15368" width="30.28515625" style="1" customWidth="1"/>
    <col min="15369" max="15374" width="15.7109375" style="1" customWidth="1"/>
    <col min="15375" max="15616" width="9.140625" style="1"/>
    <col min="15617" max="15618" width="12.7109375" style="1" customWidth="1"/>
    <col min="15619" max="15619" width="48.140625" style="1" customWidth="1"/>
    <col min="15620" max="15623" width="15.7109375" style="1" customWidth="1"/>
    <col min="15624" max="15624" width="30.28515625" style="1" customWidth="1"/>
    <col min="15625" max="15630" width="15.7109375" style="1" customWidth="1"/>
    <col min="15631" max="15872" width="9.140625" style="1"/>
    <col min="15873" max="15874" width="12.7109375" style="1" customWidth="1"/>
    <col min="15875" max="15875" width="48.140625" style="1" customWidth="1"/>
    <col min="15876" max="15879" width="15.7109375" style="1" customWidth="1"/>
    <col min="15880" max="15880" width="30.28515625" style="1" customWidth="1"/>
    <col min="15881" max="15886" width="15.7109375" style="1" customWidth="1"/>
    <col min="15887" max="16128" width="9.140625" style="1"/>
    <col min="16129" max="16130" width="12.7109375" style="1" customWidth="1"/>
    <col min="16131" max="16131" width="48.140625" style="1" customWidth="1"/>
    <col min="16132" max="16135" width="15.7109375" style="1" customWidth="1"/>
    <col min="16136" max="16136" width="30.28515625" style="1" customWidth="1"/>
    <col min="16137" max="16142" width="15.7109375" style="1" customWidth="1"/>
    <col min="16143" max="16384" width="9.140625" style="1"/>
  </cols>
  <sheetData>
    <row r="1" spans="1:14" s="22" customFormat="1" ht="15.75" x14ac:dyDescent="0.25">
      <c r="A1" s="1479" t="s">
        <v>882</v>
      </c>
      <c r="B1" s="1479"/>
      <c r="C1" s="1479"/>
      <c r="D1" s="1479"/>
      <c r="E1" s="1479"/>
      <c r="F1" s="1479"/>
      <c r="G1" s="1479"/>
      <c r="H1" s="1479"/>
      <c r="I1" s="1479"/>
      <c r="J1" s="1479"/>
      <c r="K1" s="1479"/>
      <c r="L1" s="1479"/>
      <c r="M1" s="1479"/>
      <c r="N1" s="1479"/>
    </row>
    <row r="2" spans="1:14" ht="13.5" thickBot="1" x14ac:dyDescent="0.25"/>
    <row r="3" spans="1:14" s="8" customFormat="1" ht="95.25" customHeight="1" thickBot="1" x14ac:dyDescent="0.25">
      <c r="A3" s="974" t="s">
        <v>501</v>
      </c>
      <c r="B3" s="975" t="s">
        <v>476</v>
      </c>
      <c r="C3" s="975" t="s">
        <v>509</v>
      </c>
      <c r="D3" s="975" t="s">
        <v>478</v>
      </c>
      <c r="E3" s="975" t="s">
        <v>502</v>
      </c>
      <c r="F3" s="975" t="s">
        <v>503</v>
      </c>
      <c r="G3" s="975" t="s">
        <v>403</v>
      </c>
      <c r="H3" s="975" t="s">
        <v>523</v>
      </c>
      <c r="I3" s="975" t="s">
        <v>504</v>
      </c>
      <c r="J3" s="975" t="s">
        <v>505</v>
      </c>
      <c r="K3" s="975" t="s">
        <v>506</v>
      </c>
      <c r="L3" s="975" t="s">
        <v>507</v>
      </c>
      <c r="M3" s="975" t="s">
        <v>508</v>
      </c>
      <c r="N3" s="788" t="s">
        <v>408</v>
      </c>
    </row>
    <row r="4" spans="1:14" ht="46.5" customHeight="1" thickBot="1" x14ac:dyDescent="0.25">
      <c r="A4" s="419"/>
      <c r="B4" s="1007"/>
      <c r="C4" s="1007"/>
      <c r="D4" s="1007"/>
      <c r="E4" s="1007"/>
      <c r="F4" s="1007"/>
      <c r="G4" s="1007"/>
      <c r="H4" s="1007"/>
      <c r="I4" s="1007"/>
      <c r="J4" s="1007"/>
      <c r="K4" s="1007"/>
      <c r="L4" s="1007"/>
      <c r="M4" s="1007"/>
      <c r="N4" s="1009"/>
    </row>
    <row r="8" spans="1:14" x14ac:dyDescent="0.2">
      <c r="A8" s="23"/>
    </row>
    <row r="9" spans="1:14" x14ac:dyDescent="0.2">
      <c r="A9" s="17"/>
    </row>
    <row r="10" spans="1:14" x14ac:dyDescent="0.2">
      <c r="A10" s="17"/>
    </row>
    <row r="11" spans="1:14" x14ac:dyDescent="0.2">
      <c r="A11" s="17"/>
    </row>
  </sheetData>
  <mergeCells count="1">
    <mergeCell ref="A1:N1"/>
  </mergeCells>
  <pageMargins left="0.23622047244094491" right="0.23622047244094491" top="0.74803149606299213" bottom="0.74803149606299213" header="0.51181102362204722" footer="0.31496062992125984"/>
  <pageSetup paperSize="9" scale="65" firstPageNumber="80" fitToHeight="0" orientation="landscape" cellComments="asDisplayed" useFirstPageNumber="1" r:id="rId1"/>
  <headerFooter>
    <oddFooter>&amp;C&amp;12&amp;P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8"/>
  <sheetViews>
    <sheetView view="pageBreakPreview" topLeftCell="A16" zoomScale="80" zoomScaleNormal="80" zoomScaleSheetLayoutView="80" workbookViewId="0">
      <selection activeCell="S10" sqref="S10"/>
    </sheetView>
  </sheetViews>
  <sheetFormatPr defaultRowHeight="15" x14ac:dyDescent="0.25"/>
  <cols>
    <col min="1" max="1" width="7" style="7" customWidth="1"/>
    <col min="2" max="2" width="41.7109375" style="7" customWidth="1"/>
    <col min="3" max="3" width="10.42578125" style="7" customWidth="1"/>
    <col min="4" max="4" width="19.28515625" style="7" customWidth="1"/>
    <col min="5" max="5" width="9.28515625" style="7" customWidth="1"/>
    <col min="6" max="6" width="7.5703125" style="7" customWidth="1"/>
    <col min="7" max="7" width="8" style="7" customWidth="1"/>
    <col min="8" max="8" width="9.140625" style="7" customWidth="1"/>
    <col min="9" max="10" width="4.7109375" style="7" customWidth="1"/>
    <col min="11" max="11" width="4.42578125" style="7" customWidth="1"/>
    <col min="12" max="12" width="5.140625" style="7" customWidth="1"/>
    <col min="13" max="13" width="5.7109375" style="7" customWidth="1"/>
    <col min="14" max="14" width="5.5703125" style="89" customWidth="1"/>
    <col min="15" max="15" width="4.85546875" style="7" customWidth="1"/>
    <col min="16" max="22" width="5.7109375" style="7" customWidth="1"/>
    <col min="23" max="27" width="4.85546875" style="7" hidden="1" customWidth="1"/>
    <col min="28" max="28" width="6.140625" style="7" hidden="1" customWidth="1"/>
    <col min="29" max="29" width="7.7109375" style="7" customWidth="1"/>
    <col min="30" max="30" width="5.85546875" style="7" customWidth="1"/>
    <col min="31" max="31" width="6.5703125" style="7" customWidth="1"/>
    <col min="32" max="32" width="7.28515625" style="7" customWidth="1"/>
    <col min="33" max="33" width="5.7109375" style="7" customWidth="1"/>
    <col min="34" max="34" width="5.5703125" style="7" customWidth="1"/>
    <col min="35" max="228" width="9.140625" style="7"/>
    <col min="229" max="229" width="17.5703125" style="7" customWidth="1"/>
    <col min="230" max="230" width="12.5703125" style="7" bestFit="1" customWidth="1"/>
    <col min="231" max="231" width="10" style="7" bestFit="1" customWidth="1"/>
    <col min="232" max="232" width="11.5703125" style="7" bestFit="1" customWidth="1"/>
    <col min="233" max="233" width="10" style="7" bestFit="1" customWidth="1"/>
    <col min="234" max="262" width="8.7109375" style="7" customWidth="1"/>
    <col min="263" max="484" width="9.140625" style="7"/>
    <col min="485" max="485" width="17.5703125" style="7" customWidth="1"/>
    <col min="486" max="486" width="12.5703125" style="7" bestFit="1" customWidth="1"/>
    <col min="487" max="487" width="10" style="7" bestFit="1" customWidth="1"/>
    <col min="488" max="488" width="11.5703125" style="7" bestFit="1" customWidth="1"/>
    <col min="489" max="489" width="10" style="7" bestFit="1" customWidth="1"/>
    <col min="490" max="518" width="8.7109375" style="7" customWidth="1"/>
    <col min="519" max="740" width="9.140625" style="7"/>
    <col min="741" max="741" width="17.5703125" style="7" customWidth="1"/>
    <col min="742" max="742" width="12.5703125" style="7" bestFit="1" customWidth="1"/>
    <col min="743" max="743" width="10" style="7" bestFit="1" customWidth="1"/>
    <col min="744" max="744" width="11.5703125" style="7" bestFit="1" customWidth="1"/>
    <col min="745" max="745" width="10" style="7" bestFit="1" customWidth="1"/>
    <col min="746" max="774" width="8.7109375" style="7" customWidth="1"/>
    <col min="775" max="996" width="9.140625" style="7"/>
    <col min="997" max="997" width="17.5703125" style="7" customWidth="1"/>
    <col min="998" max="998" width="12.5703125" style="7" bestFit="1" customWidth="1"/>
    <col min="999" max="999" width="10" style="7" bestFit="1" customWidth="1"/>
    <col min="1000" max="1000" width="11.5703125" style="7" bestFit="1" customWidth="1"/>
    <col min="1001" max="1001" width="10" style="7" bestFit="1" customWidth="1"/>
    <col min="1002" max="1030" width="8.7109375" style="7" customWidth="1"/>
    <col min="1031" max="1252" width="9.140625" style="7"/>
    <col min="1253" max="1253" width="17.5703125" style="7" customWidth="1"/>
    <col min="1254" max="1254" width="12.5703125" style="7" bestFit="1" customWidth="1"/>
    <col min="1255" max="1255" width="10" style="7" bestFit="1" customWidth="1"/>
    <col min="1256" max="1256" width="11.5703125" style="7" bestFit="1" customWidth="1"/>
    <col min="1257" max="1257" width="10" style="7" bestFit="1" customWidth="1"/>
    <col min="1258" max="1286" width="8.7109375" style="7" customWidth="1"/>
    <col min="1287" max="1508" width="9.140625" style="7"/>
    <col min="1509" max="1509" width="17.5703125" style="7" customWidth="1"/>
    <col min="1510" max="1510" width="12.5703125" style="7" bestFit="1" customWidth="1"/>
    <col min="1511" max="1511" width="10" style="7" bestFit="1" customWidth="1"/>
    <col min="1512" max="1512" width="11.5703125" style="7" bestFit="1" customWidth="1"/>
    <col min="1513" max="1513" width="10" style="7" bestFit="1" customWidth="1"/>
    <col min="1514" max="1542" width="8.7109375" style="7" customWidth="1"/>
    <col min="1543" max="1764" width="9.140625" style="7"/>
    <col min="1765" max="1765" width="17.5703125" style="7" customWidth="1"/>
    <col min="1766" max="1766" width="12.5703125" style="7" bestFit="1" customWidth="1"/>
    <col min="1767" max="1767" width="10" style="7" bestFit="1" customWidth="1"/>
    <col min="1768" max="1768" width="11.5703125" style="7" bestFit="1" customWidth="1"/>
    <col min="1769" max="1769" width="10" style="7" bestFit="1" customWidth="1"/>
    <col min="1770" max="1798" width="8.7109375" style="7" customWidth="1"/>
    <col min="1799" max="2020" width="9.140625" style="7"/>
    <col min="2021" max="2021" width="17.5703125" style="7" customWidth="1"/>
    <col min="2022" max="2022" width="12.5703125" style="7" bestFit="1" customWidth="1"/>
    <col min="2023" max="2023" width="10" style="7" bestFit="1" customWidth="1"/>
    <col min="2024" max="2024" width="11.5703125" style="7" bestFit="1" customWidth="1"/>
    <col min="2025" max="2025" width="10" style="7" bestFit="1" customWidth="1"/>
    <col min="2026" max="2054" width="8.7109375" style="7" customWidth="1"/>
    <col min="2055" max="2276" width="9.140625" style="7"/>
    <col min="2277" max="2277" width="17.5703125" style="7" customWidth="1"/>
    <col min="2278" max="2278" width="12.5703125" style="7" bestFit="1" customWidth="1"/>
    <col min="2279" max="2279" width="10" style="7" bestFit="1" customWidth="1"/>
    <col min="2280" max="2280" width="11.5703125" style="7" bestFit="1" customWidth="1"/>
    <col min="2281" max="2281" width="10" style="7" bestFit="1" customWidth="1"/>
    <col min="2282" max="2310" width="8.7109375" style="7" customWidth="1"/>
    <col min="2311" max="2532" width="9.140625" style="7"/>
    <col min="2533" max="2533" width="17.5703125" style="7" customWidth="1"/>
    <col min="2534" max="2534" width="12.5703125" style="7" bestFit="1" customWidth="1"/>
    <col min="2535" max="2535" width="10" style="7" bestFit="1" customWidth="1"/>
    <col min="2536" max="2536" width="11.5703125" style="7" bestFit="1" customWidth="1"/>
    <col min="2537" max="2537" width="10" style="7" bestFit="1" customWidth="1"/>
    <col min="2538" max="2566" width="8.7109375" style="7" customWidth="1"/>
    <col min="2567" max="2788" width="9.140625" style="7"/>
    <col min="2789" max="2789" width="17.5703125" style="7" customWidth="1"/>
    <col min="2790" max="2790" width="12.5703125" style="7" bestFit="1" customWidth="1"/>
    <col min="2791" max="2791" width="10" style="7" bestFit="1" customWidth="1"/>
    <col min="2792" max="2792" width="11.5703125" style="7" bestFit="1" customWidth="1"/>
    <col min="2793" max="2793" width="10" style="7" bestFit="1" customWidth="1"/>
    <col min="2794" max="2822" width="8.7109375" style="7" customWidth="1"/>
    <col min="2823" max="3044" width="9.140625" style="7"/>
    <col min="3045" max="3045" width="17.5703125" style="7" customWidth="1"/>
    <col min="3046" max="3046" width="12.5703125" style="7" bestFit="1" customWidth="1"/>
    <col min="3047" max="3047" width="10" style="7" bestFit="1" customWidth="1"/>
    <col min="3048" max="3048" width="11.5703125" style="7" bestFit="1" customWidth="1"/>
    <col min="3049" max="3049" width="10" style="7" bestFit="1" customWidth="1"/>
    <col min="3050" max="3078" width="8.7109375" style="7" customWidth="1"/>
    <col min="3079" max="3300" width="9.140625" style="7"/>
    <col min="3301" max="3301" width="17.5703125" style="7" customWidth="1"/>
    <col min="3302" max="3302" width="12.5703125" style="7" bestFit="1" customWidth="1"/>
    <col min="3303" max="3303" width="10" style="7" bestFit="1" customWidth="1"/>
    <col min="3304" max="3304" width="11.5703125" style="7" bestFit="1" customWidth="1"/>
    <col min="3305" max="3305" width="10" style="7" bestFit="1" customWidth="1"/>
    <col min="3306" max="3334" width="8.7109375" style="7" customWidth="1"/>
    <col min="3335" max="3556" width="9.140625" style="7"/>
    <col min="3557" max="3557" width="17.5703125" style="7" customWidth="1"/>
    <col min="3558" max="3558" width="12.5703125" style="7" bestFit="1" customWidth="1"/>
    <col min="3559" max="3559" width="10" style="7" bestFit="1" customWidth="1"/>
    <col min="3560" max="3560" width="11.5703125" style="7" bestFit="1" customWidth="1"/>
    <col min="3561" max="3561" width="10" style="7" bestFit="1" customWidth="1"/>
    <col min="3562" max="3590" width="8.7109375" style="7" customWidth="1"/>
    <col min="3591" max="3812" width="9.140625" style="7"/>
    <col min="3813" max="3813" width="17.5703125" style="7" customWidth="1"/>
    <col min="3814" max="3814" width="12.5703125" style="7" bestFit="1" customWidth="1"/>
    <col min="3815" max="3815" width="10" style="7" bestFit="1" customWidth="1"/>
    <col min="3816" max="3816" width="11.5703125" style="7" bestFit="1" customWidth="1"/>
    <col min="3817" max="3817" width="10" style="7" bestFit="1" customWidth="1"/>
    <col min="3818" max="3846" width="8.7109375" style="7" customWidth="1"/>
    <col min="3847" max="4068" width="9.140625" style="7"/>
    <col min="4069" max="4069" width="17.5703125" style="7" customWidth="1"/>
    <col min="4070" max="4070" width="12.5703125" style="7" bestFit="1" customWidth="1"/>
    <col min="4071" max="4071" width="10" style="7" bestFit="1" customWidth="1"/>
    <col min="4072" max="4072" width="11.5703125" style="7" bestFit="1" customWidth="1"/>
    <col min="4073" max="4073" width="10" style="7" bestFit="1" customWidth="1"/>
    <col min="4074" max="4102" width="8.7109375" style="7" customWidth="1"/>
    <col min="4103" max="4324" width="9.140625" style="7"/>
    <col min="4325" max="4325" width="17.5703125" style="7" customWidth="1"/>
    <col min="4326" max="4326" width="12.5703125" style="7" bestFit="1" customWidth="1"/>
    <col min="4327" max="4327" width="10" style="7" bestFit="1" customWidth="1"/>
    <col min="4328" max="4328" width="11.5703125" style="7" bestFit="1" customWidth="1"/>
    <col min="4329" max="4329" width="10" style="7" bestFit="1" customWidth="1"/>
    <col min="4330" max="4358" width="8.7109375" style="7" customWidth="1"/>
    <col min="4359" max="4580" width="9.140625" style="7"/>
    <col min="4581" max="4581" width="17.5703125" style="7" customWidth="1"/>
    <col min="4582" max="4582" width="12.5703125" style="7" bestFit="1" customWidth="1"/>
    <col min="4583" max="4583" width="10" style="7" bestFit="1" customWidth="1"/>
    <col min="4584" max="4584" width="11.5703125" style="7" bestFit="1" customWidth="1"/>
    <col min="4585" max="4585" width="10" style="7" bestFit="1" customWidth="1"/>
    <col min="4586" max="4614" width="8.7109375" style="7" customWidth="1"/>
    <col min="4615" max="4836" width="9.140625" style="7"/>
    <col min="4837" max="4837" width="17.5703125" style="7" customWidth="1"/>
    <col min="4838" max="4838" width="12.5703125" style="7" bestFit="1" customWidth="1"/>
    <col min="4839" max="4839" width="10" style="7" bestFit="1" customWidth="1"/>
    <col min="4840" max="4840" width="11.5703125" style="7" bestFit="1" customWidth="1"/>
    <col min="4841" max="4841" width="10" style="7" bestFit="1" customWidth="1"/>
    <col min="4842" max="4870" width="8.7109375" style="7" customWidth="1"/>
    <col min="4871" max="5092" width="9.140625" style="7"/>
    <col min="5093" max="5093" width="17.5703125" style="7" customWidth="1"/>
    <col min="5094" max="5094" width="12.5703125" style="7" bestFit="1" customWidth="1"/>
    <col min="5095" max="5095" width="10" style="7" bestFit="1" customWidth="1"/>
    <col min="5096" max="5096" width="11.5703125" style="7" bestFit="1" customWidth="1"/>
    <col min="5097" max="5097" width="10" style="7" bestFit="1" customWidth="1"/>
    <col min="5098" max="5126" width="8.7109375" style="7" customWidth="1"/>
    <col min="5127" max="5348" width="9.140625" style="7"/>
    <col min="5349" max="5349" width="17.5703125" style="7" customWidth="1"/>
    <col min="5350" max="5350" width="12.5703125" style="7" bestFit="1" customWidth="1"/>
    <col min="5351" max="5351" width="10" style="7" bestFit="1" customWidth="1"/>
    <col min="5352" max="5352" width="11.5703125" style="7" bestFit="1" customWidth="1"/>
    <col min="5353" max="5353" width="10" style="7" bestFit="1" customWidth="1"/>
    <col min="5354" max="5382" width="8.7109375" style="7" customWidth="1"/>
    <col min="5383" max="5604" width="9.140625" style="7"/>
    <col min="5605" max="5605" width="17.5703125" style="7" customWidth="1"/>
    <col min="5606" max="5606" width="12.5703125" style="7" bestFit="1" customWidth="1"/>
    <col min="5607" max="5607" width="10" style="7" bestFit="1" customWidth="1"/>
    <col min="5608" max="5608" width="11.5703125" style="7" bestFit="1" customWidth="1"/>
    <col min="5609" max="5609" width="10" style="7" bestFit="1" customWidth="1"/>
    <col min="5610" max="5638" width="8.7109375" style="7" customWidth="1"/>
    <col min="5639" max="5860" width="9.140625" style="7"/>
    <col min="5861" max="5861" width="17.5703125" style="7" customWidth="1"/>
    <col min="5862" max="5862" width="12.5703125" style="7" bestFit="1" customWidth="1"/>
    <col min="5863" max="5863" width="10" style="7" bestFit="1" customWidth="1"/>
    <col min="5864" max="5864" width="11.5703125" style="7" bestFit="1" customWidth="1"/>
    <col min="5865" max="5865" width="10" style="7" bestFit="1" customWidth="1"/>
    <col min="5866" max="5894" width="8.7109375" style="7" customWidth="1"/>
    <col min="5895" max="6116" width="9.140625" style="7"/>
    <col min="6117" max="6117" width="17.5703125" style="7" customWidth="1"/>
    <col min="6118" max="6118" width="12.5703125" style="7" bestFit="1" customWidth="1"/>
    <col min="6119" max="6119" width="10" style="7" bestFit="1" customWidth="1"/>
    <col min="6120" max="6120" width="11.5703125" style="7" bestFit="1" customWidth="1"/>
    <col min="6121" max="6121" width="10" style="7" bestFit="1" customWidth="1"/>
    <col min="6122" max="6150" width="8.7109375" style="7" customWidth="1"/>
    <col min="6151" max="6372" width="9.140625" style="7"/>
    <col min="6373" max="6373" width="17.5703125" style="7" customWidth="1"/>
    <col min="6374" max="6374" width="12.5703125" style="7" bestFit="1" customWidth="1"/>
    <col min="6375" max="6375" width="10" style="7" bestFit="1" customWidth="1"/>
    <col min="6376" max="6376" width="11.5703125" style="7" bestFit="1" customWidth="1"/>
    <col min="6377" max="6377" width="10" style="7" bestFit="1" customWidth="1"/>
    <col min="6378" max="6406" width="8.7109375" style="7" customWidth="1"/>
    <col min="6407" max="6628" width="9.140625" style="7"/>
    <col min="6629" max="6629" width="17.5703125" style="7" customWidth="1"/>
    <col min="6630" max="6630" width="12.5703125" style="7" bestFit="1" customWidth="1"/>
    <col min="6631" max="6631" width="10" style="7" bestFit="1" customWidth="1"/>
    <col min="6632" max="6632" width="11.5703125" style="7" bestFit="1" customWidth="1"/>
    <col min="6633" max="6633" width="10" style="7" bestFit="1" customWidth="1"/>
    <col min="6634" max="6662" width="8.7109375" style="7" customWidth="1"/>
    <col min="6663" max="6884" width="9.140625" style="7"/>
    <col min="6885" max="6885" width="17.5703125" style="7" customWidth="1"/>
    <col min="6886" max="6886" width="12.5703125" style="7" bestFit="1" customWidth="1"/>
    <col min="6887" max="6887" width="10" style="7" bestFit="1" customWidth="1"/>
    <col min="6888" max="6888" width="11.5703125" style="7" bestFit="1" customWidth="1"/>
    <col min="6889" max="6889" width="10" style="7" bestFit="1" customWidth="1"/>
    <col min="6890" max="6918" width="8.7109375" style="7" customWidth="1"/>
    <col min="6919" max="7140" width="9.140625" style="7"/>
    <col min="7141" max="7141" width="17.5703125" style="7" customWidth="1"/>
    <col min="7142" max="7142" width="12.5703125" style="7" bestFit="1" customWidth="1"/>
    <col min="7143" max="7143" width="10" style="7" bestFit="1" customWidth="1"/>
    <col min="7144" max="7144" width="11.5703125" style="7" bestFit="1" customWidth="1"/>
    <col min="7145" max="7145" width="10" style="7" bestFit="1" customWidth="1"/>
    <col min="7146" max="7174" width="8.7109375" style="7" customWidth="1"/>
    <col min="7175" max="7396" width="9.140625" style="7"/>
    <col min="7397" max="7397" width="17.5703125" style="7" customWidth="1"/>
    <col min="7398" max="7398" width="12.5703125" style="7" bestFit="1" customWidth="1"/>
    <col min="7399" max="7399" width="10" style="7" bestFit="1" customWidth="1"/>
    <col min="7400" max="7400" width="11.5703125" style="7" bestFit="1" customWidth="1"/>
    <col min="7401" max="7401" width="10" style="7" bestFit="1" customWidth="1"/>
    <col min="7402" max="7430" width="8.7109375" style="7" customWidth="1"/>
    <col min="7431" max="7652" width="9.140625" style="7"/>
    <col min="7653" max="7653" width="17.5703125" style="7" customWidth="1"/>
    <col min="7654" max="7654" width="12.5703125" style="7" bestFit="1" customWidth="1"/>
    <col min="7655" max="7655" width="10" style="7" bestFit="1" customWidth="1"/>
    <col min="7656" max="7656" width="11.5703125" style="7" bestFit="1" customWidth="1"/>
    <col min="7657" max="7657" width="10" style="7" bestFit="1" customWidth="1"/>
    <col min="7658" max="7686" width="8.7109375" style="7" customWidth="1"/>
    <col min="7687" max="7908" width="9.140625" style="7"/>
    <col min="7909" max="7909" width="17.5703125" style="7" customWidth="1"/>
    <col min="7910" max="7910" width="12.5703125" style="7" bestFit="1" customWidth="1"/>
    <col min="7911" max="7911" width="10" style="7" bestFit="1" customWidth="1"/>
    <col min="7912" max="7912" width="11.5703125" style="7" bestFit="1" customWidth="1"/>
    <col min="7913" max="7913" width="10" style="7" bestFit="1" customWidth="1"/>
    <col min="7914" max="7942" width="8.7109375" style="7" customWidth="1"/>
    <col min="7943" max="8164" width="9.140625" style="7"/>
    <col min="8165" max="8165" width="17.5703125" style="7" customWidth="1"/>
    <col min="8166" max="8166" width="12.5703125" style="7" bestFit="1" customWidth="1"/>
    <col min="8167" max="8167" width="10" style="7" bestFit="1" customWidth="1"/>
    <col min="8168" max="8168" width="11.5703125" style="7" bestFit="1" customWidth="1"/>
    <col min="8169" max="8169" width="10" style="7" bestFit="1" customWidth="1"/>
    <col min="8170" max="8198" width="8.7109375" style="7" customWidth="1"/>
    <col min="8199" max="8420" width="9.140625" style="7"/>
    <col min="8421" max="8421" width="17.5703125" style="7" customWidth="1"/>
    <col min="8422" max="8422" width="12.5703125" style="7" bestFit="1" customWidth="1"/>
    <col min="8423" max="8423" width="10" style="7" bestFit="1" customWidth="1"/>
    <col min="8424" max="8424" width="11.5703125" style="7" bestFit="1" customWidth="1"/>
    <col min="8425" max="8425" width="10" style="7" bestFit="1" customWidth="1"/>
    <col min="8426" max="8454" width="8.7109375" style="7" customWidth="1"/>
    <col min="8455" max="8676" width="9.140625" style="7"/>
    <col min="8677" max="8677" width="17.5703125" style="7" customWidth="1"/>
    <col min="8678" max="8678" width="12.5703125" style="7" bestFit="1" customWidth="1"/>
    <col min="8679" max="8679" width="10" style="7" bestFit="1" customWidth="1"/>
    <col min="8680" max="8680" width="11.5703125" style="7" bestFit="1" customWidth="1"/>
    <col min="8681" max="8681" width="10" style="7" bestFit="1" customWidth="1"/>
    <col min="8682" max="8710" width="8.7109375" style="7" customWidth="1"/>
    <col min="8711" max="8932" width="9.140625" style="7"/>
    <col min="8933" max="8933" width="17.5703125" style="7" customWidth="1"/>
    <col min="8934" max="8934" width="12.5703125" style="7" bestFit="1" customWidth="1"/>
    <col min="8935" max="8935" width="10" style="7" bestFit="1" customWidth="1"/>
    <col min="8936" max="8936" width="11.5703125" style="7" bestFit="1" customWidth="1"/>
    <col min="8937" max="8937" width="10" style="7" bestFit="1" customWidth="1"/>
    <col min="8938" max="8966" width="8.7109375" style="7" customWidth="1"/>
    <col min="8967" max="9188" width="9.140625" style="7"/>
    <col min="9189" max="9189" width="17.5703125" style="7" customWidth="1"/>
    <col min="9190" max="9190" width="12.5703125" style="7" bestFit="1" customWidth="1"/>
    <col min="9191" max="9191" width="10" style="7" bestFit="1" customWidth="1"/>
    <col min="9192" max="9192" width="11.5703125" style="7" bestFit="1" customWidth="1"/>
    <col min="9193" max="9193" width="10" style="7" bestFit="1" customWidth="1"/>
    <col min="9194" max="9222" width="8.7109375" style="7" customWidth="1"/>
    <col min="9223" max="9444" width="9.140625" style="7"/>
    <col min="9445" max="9445" width="17.5703125" style="7" customWidth="1"/>
    <col min="9446" max="9446" width="12.5703125" style="7" bestFit="1" customWidth="1"/>
    <col min="9447" max="9447" width="10" style="7" bestFit="1" customWidth="1"/>
    <col min="9448" max="9448" width="11.5703125" style="7" bestFit="1" customWidth="1"/>
    <col min="9449" max="9449" width="10" style="7" bestFit="1" customWidth="1"/>
    <col min="9450" max="9478" width="8.7109375" style="7" customWidth="1"/>
    <col min="9479" max="9700" width="9.140625" style="7"/>
    <col min="9701" max="9701" width="17.5703125" style="7" customWidth="1"/>
    <col min="9702" max="9702" width="12.5703125" style="7" bestFit="1" customWidth="1"/>
    <col min="9703" max="9703" width="10" style="7" bestFit="1" customWidth="1"/>
    <col min="9704" max="9704" width="11.5703125" style="7" bestFit="1" customWidth="1"/>
    <col min="9705" max="9705" width="10" style="7" bestFit="1" customWidth="1"/>
    <col min="9706" max="9734" width="8.7109375" style="7" customWidth="1"/>
    <col min="9735" max="9956" width="9.140625" style="7"/>
    <col min="9957" max="9957" width="17.5703125" style="7" customWidth="1"/>
    <col min="9958" max="9958" width="12.5703125" style="7" bestFit="1" customWidth="1"/>
    <col min="9959" max="9959" width="10" style="7" bestFit="1" customWidth="1"/>
    <col min="9960" max="9960" width="11.5703125" style="7" bestFit="1" customWidth="1"/>
    <col min="9961" max="9961" width="10" style="7" bestFit="1" customWidth="1"/>
    <col min="9962" max="9990" width="8.7109375" style="7" customWidth="1"/>
    <col min="9991" max="10212" width="9.140625" style="7"/>
    <col min="10213" max="10213" width="17.5703125" style="7" customWidth="1"/>
    <col min="10214" max="10214" width="12.5703125" style="7" bestFit="1" customWidth="1"/>
    <col min="10215" max="10215" width="10" style="7" bestFit="1" customWidth="1"/>
    <col min="10216" max="10216" width="11.5703125" style="7" bestFit="1" customWidth="1"/>
    <col min="10217" max="10217" width="10" style="7" bestFit="1" customWidth="1"/>
    <col min="10218" max="10246" width="8.7109375" style="7" customWidth="1"/>
    <col min="10247" max="10468" width="9.140625" style="7"/>
    <col min="10469" max="10469" width="17.5703125" style="7" customWidth="1"/>
    <col min="10470" max="10470" width="12.5703125" style="7" bestFit="1" customWidth="1"/>
    <col min="10471" max="10471" width="10" style="7" bestFit="1" customWidth="1"/>
    <col min="10472" max="10472" width="11.5703125" style="7" bestFit="1" customWidth="1"/>
    <col min="10473" max="10473" width="10" style="7" bestFit="1" customWidth="1"/>
    <col min="10474" max="10502" width="8.7109375" style="7" customWidth="1"/>
    <col min="10503" max="10724" width="9.140625" style="7"/>
    <col min="10725" max="10725" width="17.5703125" style="7" customWidth="1"/>
    <col min="10726" max="10726" width="12.5703125" style="7" bestFit="1" customWidth="1"/>
    <col min="10727" max="10727" width="10" style="7" bestFit="1" customWidth="1"/>
    <col min="10728" max="10728" width="11.5703125" style="7" bestFit="1" customWidth="1"/>
    <col min="10729" max="10729" width="10" style="7" bestFit="1" customWidth="1"/>
    <col min="10730" max="10758" width="8.7109375" style="7" customWidth="1"/>
    <col min="10759" max="10980" width="9.140625" style="7"/>
    <col min="10981" max="10981" width="17.5703125" style="7" customWidth="1"/>
    <col min="10982" max="10982" width="12.5703125" style="7" bestFit="1" customWidth="1"/>
    <col min="10983" max="10983" width="10" style="7" bestFit="1" customWidth="1"/>
    <col min="10984" max="10984" width="11.5703125" style="7" bestFit="1" customWidth="1"/>
    <col min="10985" max="10985" width="10" style="7" bestFit="1" customWidth="1"/>
    <col min="10986" max="11014" width="8.7109375" style="7" customWidth="1"/>
    <col min="11015" max="11236" width="9.140625" style="7"/>
    <col min="11237" max="11237" width="17.5703125" style="7" customWidth="1"/>
    <col min="11238" max="11238" width="12.5703125" style="7" bestFit="1" customWidth="1"/>
    <col min="11239" max="11239" width="10" style="7" bestFit="1" customWidth="1"/>
    <col min="11240" max="11240" width="11.5703125" style="7" bestFit="1" customWidth="1"/>
    <col min="11241" max="11241" width="10" style="7" bestFit="1" customWidth="1"/>
    <col min="11242" max="11270" width="8.7109375" style="7" customWidth="1"/>
    <col min="11271" max="11492" width="9.140625" style="7"/>
    <col min="11493" max="11493" width="17.5703125" style="7" customWidth="1"/>
    <col min="11494" max="11494" width="12.5703125" style="7" bestFit="1" customWidth="1"/>
    <col min="11495" max="11495" width="10" style="7" bestFit="1" customWidth="1"/>
    <col min="11496" max="11496" width="11.5703125" style="7" bestFit="1" customWidth="1"/>
    <col min="11497" max="11497" width="10" style="7" bestFit="1" customWidth="1"/>
    <col min="11498" max="11526" width="8.7109375" style="7" customWidth="1"/>
    <col min="11527" max="11748" width="9.140625" style="7"/>
    <col min="11749" max="11749" width="17.5703125" style="7" customWidth="1"/>
    <col min="11750" max="11750" width="12.5703125" style="7" bestFit="1" customWidth="1"/>
    <col min="11751" max="11751" width="10" style="7" bestFit="1" customWidth="1"/>
    <col min="11752" max="11752" width="11.5703125" style="7" bestFit="1" customWidth="1"/>
    <col min="11753" max="11753" width="10" style="7" bestFit="1" customWidth="1"/>
    <col min="11754" max="11782" width="8.7109375" style="7" customWidth="1"/>
    <col min="11783" max="12004" width="9.140625" style="7"/>
    <col min="12005" max="12005" width="17.5703125" style="7" customWidth="1"/>
    <col min="12006" max="12006" width="12.5703125" style="7" bestFit="1" customWidth="1"/>
    <col min="12007" max="12007" width="10" style="7" bestFit="1" customWidth="1"/>
    <col min="12008" max="12008" width="11.5703125" style="7" bestFit="1" customWidth="1"/>
    <col min="12009" max="12009" width="10" style="7" bestFit="1" customWidth="1"/>
    <col min="12010" max="12038" width="8.7109375" style="7" customWidth="1"/>
    <col min="12039" max="12260" width="9.140625" style="7"/>
    <col min="12261" max="12261" width="17.5703125" style="7" customWidth="1"/>
    <col min="12262" max="12262" width="12.5703125" style="7" bestFit="1" customWidth="1"/>
    <col min="12263" max="12263" width="10" style="7" bestFit="1" customWidth="1"/>
    <col min="12264" max="12264" width="11.5703125" style="7" bestFit="1" customWidth="1"/>
    <col min="12265" max="12265" width="10" style="7" bestFit="1" customWidth="1"/>
    <col min="12266" max="12294" width="8.7109375" style="7" customWidth="1"/>
    <col min="12295" max="12516" width="9.140625" style="7"/>
    <col min="12517" max="12517" width="17.5703125" style="7" customWidth="1"/>
    <col min="12518" max="12518" width="12.5703125" style="7" bestFit="1" customWidth="1"/>
    <col min="12519" max="12519" width="10" style="7" bestFit="1" customWidth="1"/>
    <col min="12520" max="12520" width="11.5703125" style="7" bestFit="1" customWidth="1"/>
    <col min="12521" max="12521" width="10" style="7" bestFit="1" customWidth="1"/>
    <col min="12522" max="12550" width="8.7109375" style="7" customWidth="1"/>
    <col min="12551" max="12772" width="9.140625" style="7"/>
    <col min="12773" max="12773" width="17.5703125" style="7" customWidth="1"/>
    <col min="12774" max="12774" width="12.5703125" style="7" bestFit="1" customWidth="1"/>
    <col min="12775" max="12775" width="10" style="7" bestFit="1" customWidth="1"/>
    <col min="12776" max="12776" width="11.5703125" style="7" bestFit="1" customWidth="1"/>
    <col min="12777" max="12777" width="10" style="7" bestFit="1" customWidth="1"/>
    <col min="12778" max="12806" width="8.7109375" style="7" customWidth="1"/>
    <col min="12807" max="13028" width="9.140625" style="7"/>
    <col min="13029" max="13029" width="17.5703125" style="7" customWidth="1"/>
    <col min="13030" max="13030" width="12.5703125" style="7" bestFit="1" customWidth="1"/>
    <col min="13031" max="13031" width="10" style="7" bestFit="1" customWidth="1"/>
    <col min="13032" max="13032" width="11.5703125" style="7" bestFit="1" customWidth="1"/>
    <col min="13033" max="13033" width="10" style="7" bestFit="1" customWidth="1"/>
    <col min="13034" max="13062" width="8.7109375" style="7" customWidth="1"/>
    <col min="13063" max="13284" width="9.140625" style="7"/>
    <col min="13285" max="13285" width="17.5703125" style="7" customWidth="1"/>
    <col min="13286" max="13286" width="12.5703125" style="7" bestFit="1" customWidth="1"/>
    <col min="13287" max="13287" width="10" style="7" bestFit="1" customWidth="1"/>
    <col min="13288" max="13288" width="11.5703125" style="7" bestFit="1" customWidth="1"/>
    <col min="13289" max="13289" width="10" style="7" bestFit="1" customWidth="1"/>
    <col min="13290" max="13318" width="8.7109375" style="7" customWidth="1"/>
    <col min="13319" max="13540" width="9.140625" style="7"/>
    <col min="13541" max="13541" width="17.5703125" style="7" customWidth="1"/>
    <col min="13542" max="13542" width="12.5703125" style="7" bestFit="1" customWidth="1"/>
    <col min="13543" max="13543" width="10" style="7" bestFit="1" customWidth="1"/>
    <col min="13544" max="13544" width="11.5703125" style="7" bestFit="1" customWidth="1"/>
    <col min="13545" max="13545" width="10" style="7" bestFit="1" customWidth="1"/>
    <col min="13546" max="13574" width="8.7109375" style="7" customWidth="1"/>
    <col min="13575" max="13796" width="9.140625" style="7"/>
    <col min="13797" max="13797" width="17.5703125" style="7" customWidth="1"/>
    <col min="13798" max="13798" width="12.5703125" style="7" bestFit="1" customWidth="1"/>
    <col min="13799" max="13799" width="10" style="7" bestFit="1" customWidth="1"/>
    <col min="13800" max="13800" width="11.5703125" style="7" bestFit="1" customWidth="1"/>
    <col min="13801" max="13801" width="10" style="7" bestFit="1" customWidth="1"/>
    <col min="13802" max="13830" width="8.7109375" style="7" customWidth="1"/>
    <col min="13831" max="14052" width="9.140625" style="7"/>
    <col min="14053" max="14053" width="17.5703125" style="7" customWidth="1"/>
    <col min="14054" max="14054" width="12.5703125" style="7" bestFit="1" customWidth="1"/>
    <col min="14055" max="14055" width="10" style="7" bestFit="1" customWidth="1"/>
    <col min="14056" max="14056" width="11.5703125" style="7" bestFit="1" customWidth="1"/>
    <col min="14057" max="14057" width="10" style="7" bestFit="1" customWidth="1"/>
    <col min="14058" max="14086" width="8.7109375" style="7" customWidth="1"/>
    <col min="14087" max="14308" width="9.140625" style="7"/>
    <col min="14309" max="14309" width="17.5703125" style="7" customWidth="1"/>
    <col min="14310" max="14310" width="12.5703125" style="7" bestFit="1" customWidth="1"/>
    <col min="14311" max="14311" width="10" style="7" bestFit="1" customWidth="1"/>
    <col min="14312" max="14312" width="11.5703125" style="7" bestFit="1" customWidth="1"/>
    <col min="14313" max="14313" width="10" style="7" bestFit="1" customWidth="1"/>
    <col min="14314" max="14342" width="8.7109375" style="7" customWidth="1"/>
    <col min="14343" max="14564" width="9.140625" style="7"/>
    <col min="14565" max="14565" width="17.5703125" style="7" customWidth="1"/>
    <col min="14566" max="14566" width="12.5703125" style="7" bestFit="1" customWidth="1"/>
    <col min="14567" max="14567" width="10" style="7" bestFit="1" customWidth="1"/>
    <col min="14568" max="14568" width="11.5703125" style="7" bestFit="1" customWidth="1"/>
    <col min="14569" max="14569" width="10" style="7" bestFit="1" customWidth="1"/>
    <col min="14570" max="14598" width="8.7109375" style="7" customWidth="1"/>
    <col min="14599" max="14820" width="9.140625" style="7"/>
    <col min="14821" max="14821" width="17.5703125" style="7" customWidth="1"/>
    <col min="14822" max="14822" width="12.5703125" style="7" bestFit="1" customWidth="1"/>
    <col min="14823" max="14823" width="10" style="7" bestFit="1" customWidth="1"/>
    <col min="14824" max="14824" width="11.5703125" style="7" bestFit="1" customWidth="1"/>
    <col min="14825" max="14825" width="10" style="7" bestFit="1" customWidth="1"/>
    <col min="14826" max="14854" width="8.7109375" style="7" customWidth="1"/>
    <col min="14855" max="15076" width="9.140625" style="7"/>
    <col min="15077" max="15077" width="17.5703125" style="7" customWidth="1"/>
    <col min="15078" max="15078" width="12.5703125" style="7" bestFit="1" customWidth="1"/>
    <col min="15079" max="15079" width="10" style="7" bestFit="1" customWidth="1"/>
    <col min="15080" max="15080" width="11.5703125" style="7" bestFit="1" customWidth="1"/>
    <col min="15081" max="15081" width="10" style="7" bestFit="1" customWidth="1"/>
    <col min="15082" max="15110" width="8.7109375" style="7" customWidth="1"/>
    <col min="15111" max="15332" width="9.140625" style="7"/>
    <col min="15333" max="15333" width="17.5703125" style="7" customWidth="1"/>
    <col min="15334" max="15334" width="12.5703125" style="7" bestFit="1" customWidth="1"/>
    <col min="15335" max="15335" width="10" style="7" bestFit="1" customWidth="1"/>
    <col min="15336" max="15336" width="11.5703125" style="7" bestFit="1" customWidth="1"/>
    <col min="15337" max="15337" width="10" style="7" bestFit="1" customWidth="1"/>
    <col min="15338" max="15366" width="8.7109375" style="7" customWidth="1"/>
    <col min="15367" max="15588" width="9.140625" style="7"/>
    <col min="15589" max="15589" width="17.5703125" style="7" customWidth="1"/>
    <col min="15590" max="15590" width="12.5703125" style="7" bestFit="1" customWidth="1"/>
    <col min="15591" max="15591" width="10" style="7" bestFit="1" customWidth="1"/>
    <col min="15592" max="15592" width="11.5703125" style="7" bestFit="1" customWidth="1"/>
    <col min="15593" max="15593" width="10" style="7" bestFit="1" customWidth="1"/>
    <col min="15594" max="15622" width="8.7109375" style="7" customWidth="1"/>
    <col min="15623" max="15844" width="9.140625" style="7"/>
    <col min="15845" max="15845" width="17.5703125" style="7" customWidth="1"/>
    <col min="15846" max="15846" width="12.5703125" style="7" bestFit="1" customWidth="1"/>
    <col min="15847" max="15847" width="10" style="7" bestFit="1" customWidth="1"/>
    <col min="15848" max="15848" width="11.5703125" style="7" bestFit="1" customWidth="1"/>
    <col min="15849" max="15849" width="10" style="7" bestFit="1" customWidth="1"/>
    <col min="15850" max="15878" width="8.7109375" style="7" customWidth="1"/>
    <col min="15879" max="16100" width="9.140625" style="7"/>
    <col min="16101" max="16101" width="17.5703125" style="7" customWidth="1"/>
    <col min="16102" max="16102" width="12.5703125" style="7" bestFit="1" customWidth="1"/>
    <col min="16103" max="16103" width="10" style="7" bestFit="1" customWidth="1"/>
    <col min="16104" max="16104" width="11.5703125" style="7" bestFit="1" customWidth="1"/>
    <col min="16105" max="16105" width="10" style="7" bestFit="1" customWidth="1"/>
    <col min="16106" max="16134" width="8.7109375" style="7" customWidth="1"/>
    <col min="16135" max="16384" width="9.140625" style="7"/>
  </cols>
  <sheetData>
    <row r="1" spans="1:38" ht="9" customHeight="1" x14ac:dyDescent="0.25">
      <c r="A1" s="1212"/>
      <c r="B1" s="1212"/>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c r="AG1" s="1212"/>
      <c r="AH1" s="1212"/>
    </row>
    <row r="2" spans="1:38" ht="51" customHeight="1" x14ac:dyDescent="0.25">
      <c r="A2" s="1213" t="s">
        <v>693</v>
      </c>
      <c r="B2" s="1213"/>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AD2" s="1213"/>
      <c r="AE2" s="1213"/>
      <c r="AF2" s="1213"/>
      <c r="AG2" s="1213"/>
      <c r="AH2" s="1213"/>
    </row>
    <row r="3" spans="1:38" s="24" customFormat="1" ht="22.5" customHeight="1" x14ac:dyDescent="0.25">
      <c r="A3" s="125" t="s">
        <v>350</v>
      </c>
      <c r="B3" s="126"/>
      <c r="C3" s="29"/>
      <c r="D3" s="29"/>
      <c r="E3" s="29"/>
      <c r="F3" s="29"/>
      <c r="G3" s="29"/>
      <c r="H3" s="29"/>
      <c r="I3" s="29"/>
      <c r="J3" s="29"/>
      <c r="K3" s="29"/>
      <c r="L3" s="29"/>
      <c r="M3" s="29"/>
      <c r="N3" s="88"/>
      <c r="O3" s="29"/>
      <c r="P3" s="29"/>
      <c r="Q3" s="29"/>
      <c r="R3" s="29"/>
      <c r="S3" s="29"/>
      <c r="T3" s="29"/>
      <c r="U3" s="29"/>
      <c r="V3" s="29"/>
      <c r="W3" s="29"/>
      <c r="X3" s="29"/>
      <c r="Y3" s="29"/>
      <c r="Z3" s="29"/>
      <c r="AA3" s="29"/>
      <c r="AB3" s="29"/>
      <c r="AC3" s="29"/>
      <c r="AD3" s="29"/>
      <c r="AE3" s="29"/>
      <c r="AF3" s="29"/>
      <c r="AG3" s="29"/>
      <c r="AH3" s="29"/>
    </row>
    <row r="4" spans="1:38" s="24" customFormat="1" ht="29.25" customHeight="1" x14ac:dyDescent="0.25">
      <c r="A4" s="1203" t="s">
        <v>490</v>
      </c>
      <c r="B4" s="1203"/>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row>
    <row r="5" spans="1:38" ht="6.75" customHeight="1" thickBot="1" x14ac:dyDescent="0.3"/>
    <row r="6" spans="1:38" s="2" customFormat="1" ht="27" customHeight="1" x14ac:dyDescent="0.25">
      <c r="A6" s="1214" t="s">
        <v>19</v>
      </c>
      <c r="B6" s="1217" t="s">
        <v>1</v>
      </c>
      <c r="C6" s="1217" t="s">
        <v>180</v>
      </c>
      <c r="D6" s="1217" t="s">
        <v>181</v>
      </c>
      <c r="E6" s="1219" t="s">
        <v>182</v>
      </c>
      <c r="F6" s="1194" t="s">
        <v>690</v>
      </c>
      <c r="G6" s="1195"/>
      <c r="H6" s="1196"/>
      <c r="I6" s="1205" t="s">
        <v>6</v>
      </c>
      <c r="J6" s="1171"/>
      <c r="K6" s="1171" t="s">
        <v>7</v>
      </c>
      <c r="L6" s="1171"/>
      <c r="M6" s="1171" t="s">
        <v>8</v>
      </c>
      <c r="N6" s="1171"/>
      <c r="O6" s="1171" t="s">
        <v>9</v>
      </c>
      <c r="P6" s="1171"/>
      <c r="Q6" s="1171" t="s">
        <v>10</v>
      </c>
      <c r="R6" s="1171"/>
      <c r="S6" s="1171" t="s">
        <v>11</v>
      </c>
      <c r="T6" s="1171"/>
      <c r="U6" s="1171" t="s">
        <v>12</v>
      </c>
      <c r="V6" s="1171"/>
      <c r="W6" s="1171" t="s">
        <v>13</v>
      </c>
      <c r="X6" s="1171"/>
      <c r="Y6" s="1171" t="s">
        <v>14</v>
      </c>
      <c r="Z6" s="1171"/>
      <c r="AA6" s="1171" t="s">
        <v>15</v>
      </c>
      <c r="AB6" s="1193"/>
      <c r="AC6" s="1194" t="s">
        <v>691</v>
      </c>
      <c r="AD6" s="1195"/>
      <c r="AE6" s="1196"/>
      <c r="AF6" s="1194" t="s">
        <v>722</v>
      </c>
      <c r="AG6" s="1195"/>
      <c r="AH6" s="1196"/>
    </row>
    <row r="7" spans="1:38" s="94" customFormat="1" ht="39.75" customHeight="1" x14ac:dyDescent="0.2">
      <c r="A7" s="1215"/>
      <c r="B7" s="1218"/>
      <c r="C7" s="1218"/>
      <c r="D7" s="1218"/>
      <c r="E7" s="1220"/>
      <c r="F7" s="1197"/>
      <c r="G7" s="1198"/>
      <c r="H7" s="1199"/>
      <c r="I7" s="1200" t="s">
        <v>0</v>
      </c>
      <c r="J7" s="1201"/>
      <c r="K7" s="1201"/>
      <c r="L7" s="1201"/>
      <c r="M7" s="1201"/>
      <c r="N7" s="1201"/>
      <c r="O7" s="1201"/>
      <c r="P7" s="1201"/>
      <c r="Q7" s="1201"/>
      <c r="R7" s="1201"/>
      <c r="S7" s="1201"/>
      <c r="T7" s="1201"/>
      <c r="U7" s="1201"/>
      <c r="V7" s="1201"/>
      <c r="W7" s="1201"/>
      <c r="X7" s="1201"/>
      <c r="Y7" s="1201"/>
      <c r="Z7" s="1201"/>
      <c r="AA7" s="1201"/>
      <c r="AB7" s="1202"/>
      <c r="AC7" s="1197"/>
      <c r="AD7" s="1198"/>
      <c r="AE7" s="1199"/>
      <c r="AF7" s="1197"/>
      <c r="AG7" s="1198"/>
      <c r="AH7" s="1199"/>
    </row>
    <row r="8" spans="1:38" s="8" customFormat="1" ht="20.25" customHeight="1" thickBot="1" x14ac:dyDescent="0.25">
      <c r="A8" s="1216"/>
      <c r="B8" s="1179"/>
      <c r="C8" s="1179"/>
      <c r="D8" s="1179"/>
      <c r="E8" s="1181"/>
      <c r="F8" s="87" t="s">
        <v>18</v>
      </c>
      <c r="G8" s="81" t="s">
        <v>16</v>
      </c>
      <c r="H8" s="170" t="s">
        <v>17</v>
      </c>
      <c r="I8" s="171" t="s">
        <v>16</v>
      </c>
      <c r="J8" s="81" t="s">
        <v>17</v>
      </c>
      <c r="K8" s="81" t="s">
        <v>16</v>
      </c>
      <c r="L8" s="81" t="s">
        <v>17</v>
      </c>
      <c r="M8" s="81" t="s">
        <v>16</v>
      </c>
      <c r="N8" s="172" t="s">
        <v>17</v>
      </c>
      <c r="O8" s="81" t="s">
        <v>16</v>
      </c>
      <c r="P8" s="81" t="s">
        <v>17</v>
      </c>
      <c r="Q8" s="81" t="s">
        <v>16</v>
      </c>
      <c r="R8" s="81" t="s">
        <v>17</v>
      </c>
      <c r="S8" s="81" t="s">
        <v>16</v>
      </c>
      <c r="T8" s="81" t="s">
        <v>17</v>
      </c>
      <c r="U8" s="81" t="s">
        <v>16</v>
      </c>
      <c r="V8" s="81" t="s">
        <v>17</v>
      </c>
      <c r="W8" s="81" t="s">
        <v>16</v>
      </c>
      <c r="X8" s="81" t="s">
        <v>17</v>
      </c>
      <c r="Y8" s="81" t="s">
        <v>16</v>
      </c>
      <c r="Z8" s="81" t="s">
        <v>17</v>
      </c>
      <c r="AA8" s="81" t="s">
        <v>16</v>
      </c>
      <c r="AB8" s="173" t="s">
        <v>17</v>
      </c>
      <c r="AC8" s="87" t="s">
        <v>18</v>
      </c>
      <c r="AD8" s="81" t="s">
        <v>16</v>
      </c>
      <c r="AE8" s="170" t="s">
        <v>17</v>
      </c>
      <c r="AF8" s="87" t="s">
        <v>18</v>
      </c>
      <c r="AG8" s="81" t="s">
        <v>16</v>
      </c>
      <c r="AH8" s="170" t="s">
        <v>17</v>
      </c>
    </row>
    <row r="9" spans="1:38" s="8" customFormat="1" ht="28.5" customHeight="1" x14ac:dyDescent="0.2">
      <c r="A9" s="807" t="s">
        <v>638</v>
      </c>
      <c r="B9" s="808" t="s">
        <v>528</v>
      </c>
      <c r="C9" s="740" t="s">
        <v>23</v>
      </c>
      <c r="D9" s="740" t="s">
        <v>542</v>
      </c>
      <c r="E9" s="741" t="s">
        <v>542</v>
      </c>
      <c r="F9" s="796" t="s">
        <v>542</v>
      </c>
      <c r="G9" s="755" t="s">
        <v>542</v>
      </c>
      <c r="H9" s="797" t="s">
        <v>542</v>
      </c>
      <c r="I9" s="809">
        <v>0</v>
      </c>
      <c r="J9" s="727">
        <v>0</v>
      </c>
      <c r="K9" s="727">
        <v>0</v>
      </c>
      <c r="L9" s="727">
        <v>0</v>
      </c>
      <c r="M9" s="327">
        <v>0</v>
      </c>
      <c r="N9" s="327">
        <v>0</v>
      </c>
      <c r="O9" s="327">
        <v>0</v>
      </c>
      <c r="P9" s="327">
        <v>0</v>
      </c>
      <c r="Q9" s="755">
        <v>0</v>
      </c>
      <c r="R9" s="755">
        <v>0</v>
      </c>
      <c r="S9" s="327">
        <v>12</v>
      </c>
      <c r="T9" s="327">
        <v>8</v>
      </c>
      <c r="U9" s="530">
        <f>AD9-I9-K9-M9-O9-Q9-S9</f>
        <v>13</v>
      </c>
      <c r="V9" s="530">
        <f>AE9-J9-L9-N9-P9-R9-T9</f>
        <v>8</v>
      </c>
      <c r="W9" s="532"/>
      <c r="X9" s="532"/>
      <c r="Y9" s="532"/>
      <c r="Z9" s="532"/>
      <c r="AA9" s="532"/>
      <c r="AB9" s="810"/>
      <c r="AC9" s="811">
        <v>41</v>
      </c>
      <c r="AD9" s="327">
        <v>25</v>
      </c>
      <c r="AE9" s="812">
        <v>16</v>
      </c>
      <c r="AF9" s="281" t="s">
        <v>542</v>
      </c>
      <c r="AG9" s="740" t="s">
        <v>542</v>
      </c>
      <c r="AH9" s="748" t="s">
        <v>542</v>
      </c>
      <c r="AJ9" s="599"/>
      <c r="AK9" s="599"/>
      <c r="AL9" s="599"/>
    </row>
    <row r="10" spans="1:38" s="8" customFormat="1" ht="28.5" customHeight="1" x14ac:dyDescent="0.2">
      <c r="A10" s="129" t="s">
        <v>639</v>
      </c>
      <c r="B10" s="140" t="s">
        <v>529</v>
      </c>
      <c r="C10" s="732" t="s">
        <v>23</v>
      </c>
      <c r="D10" s="41" t="s">
        <v>542</v>
      </c>
      <c r="E10" s="161" t="s">
        <v>542</v>
      </c>
      <c r="F10" s="95" t="s">
        <v>542</v>
      </c>
      <c r="G10" s="48" t="s">
        <v>542</v>
      </c>
      <c r="H10" s="96" t="s">
        <v>542</v>
      </c>
      <c r="I10" s="163">
        <v>0</v>
      </c>
      <c r="J10" s="112">
        <v>0</v>
      </c>
      <c r="K10" s="112">
        <v>0</v>
      </c>
      <c r="L10" s="112">
        <v>0</v>
      </c>
      <c r="M10" s="131">
        <v>1</v>
      </c>
      <c r="N10" s="131">
        <v>0</v>
      </c>
      <c r="O10" s="131">
        <v>1</v>
      </c>
      <c r="P10" s="131">
        <v>0</v>
      </c>
      <c r="Q10" s="48">
        <v>0</v>
      </c>
      <c r="R10" s="48">
        <v>0</v>
      </c>
      <c r="S10" s="131">
        <v>0</v>
      </c>
      <c r="T10" s="131">
        <v>0</v>
      </c>
      <c r="U10" s="497">
        <f t="shared" ref="U10:V23" si="0">AD10-I10-K10-M10-O10-Q10-S10</f>
        <v>0</v>
      </c>
      <c r="V10" s="497">
        <f t="shared" si="0"/>
        <v>0</v>
      </c>
      <c r="W10" s="38"/>
      <c r="X10" s="38"/>
      <c r="Y10" s="38"/>
      <c r="Z10" s="38"/>
      <c r="AA10" s="38"/>
      <c r="AB10" s="152"/>
      <c r="AC10" s="157">
        <v>2</v>
      </c>
      <c r="AD10" s="131">
        <v>2</v>
      </c>
      <c r="AE10" s="158">
        <v>0</v>
      </c>
      <c r="AF10" s="39" t="s">
        <v>542</v>
      </c>
      <c r="AG10" s="41" t="s">
        <v>542</v>
      </c>
      <c r="AH10" s="108" t="s">
        <v>542</v>
      </c>
      <c r="AJ10" s="600"/>
      <c r="AK10" s="600"/>
      <c r="AL10" s="600"/>
    </row>
    <row r="11" spans="1:38" s="8" customFormat="1" ht="28.5" customHeight="1" x14ac:dyDescent="0.2">
      <c r="A11" s="132" t="s">
        <v>196</v>
      </c>
      <c r="B11" s="130" t="s">
        <v>184</v>
      </c>
      <c r="C11" s="732" t="s">
        <v>23</v>
      </c>
      <c r="D11" s="41" t="s">
        <v>542</v>
      </c>
      <c r="E11" s="161" t="s">
        <v>542</v>
      </c>
      <c r="F11" s="95" t="s">
        <v>542</v>
      </c>
      <c r="G11" s="48" t="s">
        <v>542</v>
      </c>
      <c r="H11" s="96" t="s">
        <v>542</v>
      </c>
      <c r="I11" s="163">
        <v>0</v>
      </c>
      <c r="J11" s="112">
        <v>0</v>
      </c>
      <c r="K11" s="112">
        <v>0</v>
      </c>
      <c r="L11" s="112">
        <v>0</v>
      </c>
      <c r="M11" s="131">
        <v>482</v>
      </c>
      <c r="N11" s="131">
        <v>80</v>
      </c>
      <c r="O11" s="131">
        <v>176</v>
      </c>
      <c r="P11" s="131">
        <v>21</v>
      </c>
      <c r="Q11" s="131">
        <v>188</v>
      </c>
      <c r="R11" s="131">
        <v>139</v>
      </c>
      <c r="S11" s="131">
        <v>214</v>
      </c>
      <c r="T11" s="131">
        <v>46</v>
      </c>
      <c r="U11" s="497">
        <f t="shared" si="0"/>
        <v>167</v>
      </c>
      <c r="V11" s="497">
        <f t="shared" si="0"/>
        <v>142</v>
      </c>
      <c r="W11" s="38"/>
      <c r="X11" s="38"/>
      <c r="Y11" s="38"/>
      <c r="Z11" s="38"/>
      <c r="AA11" s="38"/>
      <c r="AB11" s="152"/>
      <c r="AC11" s="157">
        <v>1655</v>
      </c>
      <c r="AD11" s="131">
        <v>1227</v>
      </c>
      <c r="AE11" s="158">
        <v>428</v>
      </c>
      <c r="AF11" s="39" t="s">
        <v>542</v>
      </c>
      <c r="AG11" s="41" t="s">
        <v>542</v>
      </c>
      <c r="AH11" s="108" t="s">
        <v>542</v>
      </c>
    </row>
    <row r="12" spans="1:38" s="94" customFormat="1" ht="38.25" customHeight="1" x14ac:dyDescent="0.2">
      <c r="A12" s="133" t="s">
        <v>196</v>
      </c>
      <c r="B12" s="104" t="s">
        <v>184</v>
      </c>
      <c r="C12" s="732" t="s">
        <v>23</v>
      </c>
      <c r="D12" s="102" t="s">
        <v>194</v>
      </c>
      <c r="E12" s="161" t="s">
        <v>22</v>
      </c>
      <c r="F12" s="601">
        <v>0.08</v>
      </c>
      <c r="G12" s="352">
        <v>0.08</v>
      </c>
      <c r="H12" s="602">
        <v>0.08</v>
      </c>
      <c r="I12" s="164">
        <v>0</v>
      </c>
      <c r="J12" s="41">
        <v>0</v>
      </c>
      <c r="K12" s="41">
        <v>0</v>
      </c>
      <c r="L12" s="41">
        <v>0</v>
      </c>
      <c r="M12" s="131">
        <v>482</v>
      </c>
      <c r="N12" s="131">
        <v>80</v>
      </c>
      <c r="O12" s="131">
        <v>176</v>
      </c>
      <c r="P12" s="131">
        <v>21</v>
      </c>
      <c r="Q12" s="131">
        <v>169</v>
      </c>
      <c r="R12" s="131">
        <v>91</v>
      </c>
      <c r="S12" s="131">
        <v>200</v>
      </c>
      <c r="T12" s="131">
        <v>38</v>
      </c>
      <c r="U12" s="497">
        <f t="shared" si="0"/>
        <v>108</v>
      </c>
      <c r="V12" s="497">
        <f t="shared" si="0"/>
        <v>82</v>
      </c>
      <c r="W12" s="40"/>
      <c r="X12" s="40"/>
      <c r="Y12" s="40"/>
      <c r="Z12" s="40"/>
      <c r="AA12" s="40"/>
      <c r="AB12" s="153"/>
      <c r="AC12" s="157">
        <v>1447</v>
      </c>
      <c r="AD12" s="131">
        <v>1135</v>
      </c>
      <c r="AE12" s="158">
        <v>312</v>
      </c>
      <c r="AF12" s="798">
        <v>1.0819824131124005</v>
      </c>
      <c r="AG12" s="799">
        <v>1.961224771910423</v>
      </c>
      <c r="AH12" s="800">
        <v>0.41126225877886741</v>
      </c>
      <c r="AJ12" s="603"/>
      <c r="AK12" s="603"/>
      <c r="AL12" s="603"/>
    </row>
    <row r="13" spans="1:38" s="94" customFormat="1" ht="30" customHeight="1" x14ac:dyDescent="0.2">
      <c r="A13" s="101" t="s">
        <v>196</v>
      </c>
      <c r="B13" s="104" t="s">
        <v>184</v>
      </c>
      <c r="C13" s="732" t="s">
        <v>23</v>
      </c>
      <c r="D13" s="104" t="s">
        <v>195</v>
      </c>
      <c r="E13" s="161" t="s">
        <v>22</v>
      </c>
      <c r="F13" s="601">
        <v>0.08</v>
      </c>
      <c r="G13" s="352">
        <v>0.08</v>
      </c>
      <c r="H13" s="602">
        <v>0.08</v>
      </c>
      <c r="I13" s="164">
        <v>0</v>
      </c>
      <c r="J13" s="41">
        <v>0</v>
      </c>
      <c r="K13" s="41">
        <v>0</v>
      </c>
      <c r="L13" s="41">
        <v>0</v>
      </c>
      <c r="M13" s="131">
        <v>0</v>
      </c>
      <c r="N13" s="131">
        <v>0</v>
      </c>
      <c r="O13" s="131">
        <v>0</v>
      </c>
      <c r="P13" s="131">
        <v>0</v>
      </c>
      <c r="Q13" s="131">
        <v>19</v>
      </c>
      <c r="R13" s="131">
        <v>48</v>
      </c>
      <c r="S13" s="131">
        <v>14</v>
      </c>
      <c r="T13" s="131">
        <v>8</v>
      </c>
      <c r="U13" s="497">
        <f t="shared" si="0"/>
        <v>58</v>
      </c>
      <c r="V13" s="497">
        <f t="shared" si="0"/>
        <v>57</v>
      </c>
      <c r="W13" s="40"/>
      <c r="X13" s="40"/>
      <c r="Y13" s="40"/>
      <c r="Z13" s="40"/>
      <c r="AA13" s="40"/>
      <c r="AB13" s="153"/>
      <c r="AC13" s="157">
        <v>204</v>
      </c>
      <c r="AD13" s="131">
        <v>91</v>
      </c>
      <c r="AE13" s="158">
        <v>113</v>
      </c>
      <c r="AF13" s="801">
        <v>4.2785234899328861</v>
      </c>
      <c r="AG13" s="352">
        <v>4.9672489082969431</v>
      </c>
      <c r="AH13" s="802">
        <v>3.8487738419618527</v>
      </c>
      <c r="AJ13" s="600"/>
      <c r="AK13" s="600"/>
      <c r="AL13" s="600"/>
    </row>
    <row r="14" spans="1:38" s="8" customFormat="1" ht="40.5" customHeight="1" x14ac:dyDescent="0.2">
      <c r="A14" s="138" t="s">
        <v>193</v>
      </c>
      <c r="B14" s="130" t="s">
        <v>530</v>
      </c>
      <c r="C14" s="732" t="s">
        <v>23</v>
      </c>
      <c r="D14" s="41" t="s">
        <v>542</v>
      </c>
      <c r="E14" s="161" t="s">
        <v>542</v>
      </c>
      <c r="F14" s="95" t="s">
        <v>542</v>
      </c>
      <c r="G14" s="48" t="s">
        <v>542</v>
      </c>
      <c r="H14" s="96" t="s">
        <v>542</v>
      </c>
      <c r="I14" s="163">
        <v>0</v>
      </c>
      <c r="J14" s="112">
        <v>0</v>
      </c>
      <c r="K14" s="112">
        <v>0</v>
      </c>
      <c r="L14" s="112">
        <v>0</v>
      </c>
      <c r="M14" s="131">
        <v>1405</v>
      </c>
      <c r="N14" s="131">
        <v>1892</v>
      </c>
      <c r="O14" s="131">
        <v>816</v>
      </c>
      <c r="P14" s="131">
        <v>1242</v>
      </c>
      <c r="Q14" s="131">
        <v>1099</v>
      </c>
      <c r="R14" s="131">
        <v>1453</v>
      </c>
      <c r="S14" s="131">
        <v>850</v>
      </c>
      <c r="T14" s="131">
        <v>1100</v>
      </c>
      <c r="U14" s="497">
        <f t="shared" si="0"/>
        <v>638</v>
      </c>
      <c r="V14" s="497">
        <f t="shared" si="0"/>
        <v>830</v>
      </c>
      <c r="W14" s="38"/>
      <c r="X14" s="38"/>
      <c r="Y14" s="38"/>
      <c r="Z14" s="38"/>
      <c r="AA14" s="38"/>
      <c r="AB14" s="152"/>
      <c r="AC14" s="157">
        <v>11325</v>
      </c>
      <c r="AD14" s="131">
        <v>4808</v>
      </c>
      <c r="AE14" s="158">
        <v>6517</v>
      </c>
      <c r="AF14" s="402" t="s">
        <v>542</v>
      </c>
      <c r="AG14" s="48" t="s">
        <v>542</v>
      </c>
      <c r="AH14" s="403" t="s">
        <v>542</v>
      </c>
    </row>
    <row r="15" spans="1:38" s="94" customFormat="1" ht="36.75" customHeight="1" x14ac:dyDescent="0.2">
      <c r="A15" s="101" t="s">
        <v>193</v>
      </c>
      <c r="B15" s="104" t="s">
        <v>530</v>
      </c>
      <c r="C15" s="732" t="s">
        <v>23</v>
      </c>
      <c r="D15" s="104" t="s">
        <v>194</v>
      </c>
      <c r="E15" s="161" t="s">
        <v>22</v>
      </c>
      <c r="F15" s="412">
        <v>0.53</v>
      </c>
      <c r="G15" s="134">
        <v>0.223</v>
      </c>
      <c r="H15" s="135">
        <v>0.307</v>
      </c>
      <c r="I15" s="164">
        <v>0</v>
      </c>
      <c r="J15" s="41">
        <v>0</v>
      </c>
      <c r="K15" s="41">
        <v>0</v>
      </c>
      <c r="L15" s="41">
        <v>0</v>
      </c>
      <c r="M15" s="131">
        <v>1405</v>
      </c>
      <c r="N15" s="131">
        <v>1892</v>
      </c>
      <c r="O15" s="131">
        <v>816</v>
      </c>
      <c r="P15" s="131">
        <v>1242</v>
      </c>
      <c r="Q15" s="131">
        <v>1084</v>
      </c>
      <c r="R15" s="131">
        <v>1415</v>
      </c>
      <c r="S15" s="131">
        <v>842</v>
      </c>
      <c r="T15" s="131">
        <v>1085</v>
      </c>
      <c r="U15" s="497">
        <f t="shared" si="0"/>
        <v>602</v>
      </c>
      <c r="V15" s="497">
        <f t="shared" si="0"/>
        <v>804</v>
      </c>
      <c r="W15" s="40"/>
      <c r="X15" s="40"/>
      <c r="Y15" s="40"/>
      <c r="Z15" s="40"/>
      <c r="AA15" s="40"/>
      <c r="AB15" s="153"/>
      <c r="AC15" s="157">
        <v>11187</v>
      </c>
      <c r="AD15" s="131">
        <v>4749</v>
      </c>
      <c r="AE15" s="158">
        <v>6438</v>
      </c>
      <c r="AF15" s="803">
        <v>1.2626396584202502</v>
      </c>
      <c r="AG15" s="404">
        <v>2.9438711813050231</v>
      </c>
      <c r="AH15" s="804">
        <v>2.2113976630905778</v>
      </c>
      <c r="AJ15" s="599"/>
      <c r="AK15" s="599"/>
      <c r="AL15" s="599"/>
    </row>
    <row r="16" spans="1:38" s="94" customFormat="1" ht="38.25" customHeight="1" x14ac:dyDescent="0.2">
      <c r="A16" s="101" t="s">
        <v>193</v>
      </c>
      <c r="B16" s="104" t="s">
        <v>530</v>
      </c>
      <c r="C16" s="732" t="s">
        <v>23</v>
      </c>
      <c r="D16" s="104" t="s">
        <v>195</v>
      </c>
      <c r="E16" s="161" t="s">
        <v>22</v>
      </c>
      <c r="F16" s="412">
        <v>0.53</v>
      </c>
      <c r="G16" s="134">
        <v>0.223</v>
      </c>
      <c r="H16" s="135">
        <v>0.307</v>
      </c>
      <c r="I16" s="164">
        <v>0</v>
      </c>
      <c r="J16" s="41">
        <v>0</v>
      </c>
      <c r="K16" s="41">
        <v>0</v>
      </c>
      <c r="L16" s="41">
        <v>0</v>
      </c>
      <c r="M16" s="131">
        <v>0</v>
      </c>
      <c r="N16" s="131">
        <v>0</v>
      </c>
      <c r="O16" s="131">
        <v>0</v>
      </c>
      <c r="P16" s="131">
        <v>0</v>
      </c>
      <c r="Q16" s="131">
        <v>15</v>
      </c>
      <c r="R16" s="131">
        <v>38</v>
      </c>
      <c r="S16" s="131">
        <v>8</v>
      </c>
      <c r="T16" s="131">
        <v>15</v>
      </c>
      <c r="U16" s="497">
        <f t="shared" si="0"/>
        <v>36</v>
      </c>
      <c r="V16" s="497">
        <f t="shared" si="0"/>
        <v>26</v>
      </c>
      <c r="W16" s="40"/>
      <c r="X16" s="40"/>
      <c r="Y16" s="40"/>
      <c r="Z16" s="40"/>
      <c r="AA16" s="40"/>
      <c r="AB16" s="153"/>
      <c r="AC16" s="157">
        <v>138</v>
      </c>
      <c r="AD16" s="131">
        <v>59</v>
      </c>
      <c r="AE16" s="158">
        <v>79</v>
      </c>
      <c r="AF16" s="801">
        <v>0.43687476256806379</v>
      </c>
      <c r="AG16" s="352">
        <v>1.1553449390017037</v>
      </c>
      <c r="AH16" s="802">
        <v>0.70116891070303278</v>
      </c>
      <c r="AJ16" s="600"/>
      <c r="AK16" s="600"/>
      <c r="AL16" s="600"/>
    </row>
    <row r="17" spans="1:38" s="94" customFormat="1" ht="66" customHeight="1" x14ac:dyDescent="0.2">
      <c r="A17" s="139" t="s">
        <v>640</v>
      </c>
      <c r="B17" s="140" t="s">
        <v>531</v>
      </c>
      <c r="C17" s="732" t="s">
        <v>23</v>
      </c>
      <c r="D17" s="41" t="s">
        <v>542</v>
      </c>
      <c r="E17" s="161" t="s">
        <v>542</v>
      </c>
      <c r="F17" s="95" t="s">
        <v>542</v>
      </c>
      <c r="G17" s="48" t="s">
        <v>542</v>
      </c>
      <c r="H17" s="96" t="s">
        <v>542</v>
      </c>
      <c r="I17" s="163">
        <v>0</v>
      </c>
      <c r="J17" s="112">
        <v>0</v>
      </c>
      <c r="K17" s="112">
        <v>0</v>
      </c>
      <c r="L17" s="112">
        <v>0</v>
      </c>
      <c r="M17" s="131">
        <v>1273</v>
      </c>
      <c r="N17" s="131">
        <v>1444</v>
      </c>
      <c r="O17" s="131">
        <v>671</v>
      </c>
      <c r="P17" s="131">
        <v>979</v>
      </c>
      <c r="Q17" s="131">
        <v>677</v>
      </c>
      <c r="R17" s="131">
        <v>737</v>
      </c>
      <c r="S17" s="131">
        <v>693</v>
      </c>
      <c r="T17" s="131">
        <v>760</v>
      </c>
      <c r="U17" s="497">
        <f t="shared" si="0"/>
        <v>532</v>
      </c>
      <c r="V17" s="497">
        <f t="shared" si="0"/>
        <v>632</v>
      </c>
      <c r="W17" s="40"/>
      <c r="X17" s="40"/>
      <c r="Y17" s="40"/>
      <c r="Z17" s="40"/>
      <c r="AA17" s="40"/>
      <c r="AB17" s="153"/>
      <c r="AC17" s="157">
        <v>8398</v>
      </c>
      <c r="AD17" s="131">
        <v>3846</v>
      </c>
      <c r="AE17" s="158">
        <v>4552</v>
      </c>
      <c r="AF17" s="95" t="s">
        <v>542</v>
      </c>
      <c r="AG17" s="48" t="s">
        <v>542</v>
      </c>
      <c r="AH17" s="96" t="s">
        <v>542</v>
      </c>
      <c r="AJ17" s="599"/>
      <c r="AK17" s="599"/>
      <c r="AL17" s="599"/>
    </row>
    <row r="18" spans="1:38" s="94" customFormat="1" ht="42" customHeight="1" x14ac:dyDescent="0.2">
      <c r="A18" s="138" t="s">
        <v>197</v>
      </c>
      <c r="B18" s="140" t="s">
        <v>641</v>
      </c>
      <c r="C18" s="732" t="s">
        <v>23</v>
      </c>
      <c r="D18" s="41" t="s">
        <v>542</v>
      </c>
      <c r="E18" s="161" t="s">
        <v>542</v>
      </c>
      <c r="F18" s="95" t="s">
        <v>542</v>
      </c>
      <c r="G18" s="48" t="s">
        <v>542</v>
      </c>
      <c r="H18" s="96" t="s">
        <v>542</v>
      </c>
      <c r="I18" s="163">
        <v>0</v>
      </c>
      <c r="J18" s="112">
        <v>0</v>
      </c>
      <c r="K18" s="112">
        <v>0</v>
      </c>
      <c r="L18" s="112">
        <v>0</v>
      </c>
      <c r="M18" s="131">
        <v>0</v>
      </c>
      <c r="N18" s="131">
        <v>0</v>
      </c>
      <c r="O18" s="131">
        <v>0</v>
      </c>
      <c r="P18" s="131">
        <v>0</v>
      </c>
      <c r="Q18" s="131">
        <v>3509</v>
      </c>
      <c r="R18" s="131">
        <v>4502</v>
      </c>
      <c r="S18" s="131">
        <v>0</v>
      </c>
      <c r="T18" s="131">
        <v>0</v>
      </c>
      <c r="U18" s="497">
        <f t="shared" si="0"/>
        <v>0</v>
      </c>
      <c r="V18" s="497">
        <f t="shared" si="0"/>
        <v>0</v>
      </c>
      <c r="W18" s="40"/>
      <c r="X18" s="40"/>
      <c r="Y18" s="40"/>
      <c r="Z18" s="40"/>
      <c r="AA18" s="40"/>
      <c r="AB18" s="153"/>
      <c r="AC18" s="157">
        <f>AD18+AE18</f>
        <v>8011</v>
      </c>
      <c r="AD18" s="131">
        <v>3509</v>
      </c>
      <c r="AE18" s="158">
        <v>4502</v>
      </c>
      <c r="AF18" s="95" t="s">
        <v>542</v>
      </c>
      <c r="AG18" s="48" t="s">
        <v>542</v>
      </c>
      <c r="AH18" s="96" t="s">
        <v>542</v>
      </c>
      <c r="AJ18" s="600"/>
      <c r="AK18" s="600"/>
      <c r="AL18" s="600"/>
    </row>
    <row r="19" spans="1:38" s="94" customFormat="1" ht="42.75" customHeight="1" x14ac:dyDescent="0.2">
      <c r="A19" s="101" t="s">
        <v>197</v>
      </c>
      <c r="B19" s="104" t="s">
        <v>641</v>
      </c>
      <c r="C19" s="732" t="s">
        <v>23</v>
      </c>
      <c r="D19" s="104" t="s">
        <v>194</v>
      </c>
      <c r="E19" s="161" t="s">
        <v>22</v>
      </c>
      <c r="F19" s="604">
        <v>0.50900000000000001</v>
      </c>
      <c r="G19" s="134">
        <v>0.214</v>
      </c>
      <c r="H19" s="135">
        <v>0.29499999999999998</v>
      </c>
      <c r="I19" s="164">
        <v>0</v>
      </c>
      <c r="J19" s="41">
        <v>0</v>
      </c>
      <c r="K19" s="41">
        <v>0</v>
      </c>
      <c r="L19" s="41">
        <v>0</v>
      </c>
      <c r="M19" s="131">
        <v>0</v>
      </c>
      <c r="N19" s="131">
        <v>0</v>
      </c>
      <c r="O19" s="131">
        <v>0</v>
      </c>
      <c r="P19" s="131">
        <v>0</v>
      </c>
      <c r="Q19" s="131">
        <v>3439</v>
      </c>
      <c r="R19" s="131">
        <v>4420</v>
      </c>
      <c r="S19" s="131">
        <v>0</v>
      </c>
      <c r="T19" s="131">
        <v>0</v>
      </c>
      <c r="U19" s="497">
        <f t="shared" si="0"/>
        <v>0</v>
      </c>
      <c r="V19" s="497">
        <f t="shared" si="0"/>
        <v>0</v>
      </c>
      <c r="W19" s="40"/>
      <c r="X19" s="40"/>
      <c r="Y19" s="40"/>
      <c r="Z19" s="40"/>
      <c r="AA19" s="40"/>
      <c r="AB19" s="153"/>
      <c r="AC19" s="157">
        <v>7859</v>
      </c>
      <c r="AD19" s="131">
        <v>3439</v>
      </c>
      <c r="AE19" s="158">
        <v>4420</v>
      </c>
      <c r="AF19" s="798">
        <v>0.92361539662987913</v>
      </c>
      <c r="AG19" s="799">
        <v>2.2214671631108551</v>
      </c>
      <c r="AH19" s="800">
        <v>1.5799905986984739</v>
      </c>
      <c r="AJ19" s="599"/>
      <c r="AK19" s="599"/>
      <c r="AL19" s="599"/>
    </row>
    <row r="20" spans="1:38" s="94" customFormat="1" ht="41.25" customHeight="1" x14ac:dyDescent="0.2">
      <c r="A20" s="101" t="s">
        <v>197</v>
      </c>
      <c r="B20" s="104" t="s">
        <v>641</v>
      </c>
      <c r="C20" s="41" t="s">
        <v>23</v>
      </c>
      <c r="D20" s="104" t="s">
        <v>195</v>
      </c>
      <c r="E20" s="108" t="s">
        <v>22</v>
      </c>
      <c r="F20" s="604">
        <v>0.50900000000000001</v>
      </c>
      <c r="G20" s="134">
        <v>0.214</v>
      </c>
      <c r="H20" s="135">
        <v>0.29499999999999998</v>
      </c>
      <c r="I20" s="164">
        <v>0</v>
      </c>
      <c r="J20" s="41">
        <v>0</v>
      </c>
      <c r="K20" s="41">
        <v>0</v>
      </c>
      <c r="L20" s="41">
        <v>0</v>
      </c>
      <c r="M20" s="131">
        <v>0</v>
      </c>
      <c r="N20" s="131">
        <v>0</v>
      </c>
      <c r="O20" s="131">
        <v>0</v>
      </c>
      <c r="P20" s="131">
        <v>0</v>
      </c>
      <c r="Q20" s="131">
        <v>70</v>
      </c>
      <c r="R20" s="131">
        <v>82</v>
      </c>
      <c r="S20" s="131">
        <v>0</v>
      </c>
      <c r="T20" s="131">
        <v>0</v>
      </c>
      <c r="U20" s="497">
        <f t="shared" si="0"/>
        <v>0</v>
      </c>
      <c r="V20" s="497">
        <f t="shared" si="0"/>
        <v>0</v>
      </c>
      <c r="W20" s="40"/>
      <c r="X20" s="40"/>
      <c r="Y20" s="40"/>
      <c r="Z20" s="40"/>
      <c r="AA20" s="40"/>
      <c r="AB20" s="153"/>
      <c r="AC20" s="157">
        <v>152</v>
      </c>
      <c r="AD20" s="131">
        <v>70</v>
      </c>
      <c r="AE20" s="158">
        <v>82</v>
      </c>
      <c r="AF20" s="801">
        <v>0.50104824567186612</v>
      </c>
      <c r="AG20" s="352">
        <v>1.4283965228747499</v>
      </c>
      <c r="AH20" s="802">
        <v>0.75740082205698978</v>
      </c>
      <c r="AJ20" s="599"/>
      <c r="AK20" s="599"/>
      <c r="AL20" s="599"/>
    </row>
    <row r="21" spans="1:38" s="94" customFormat="1" ht="34.5" customHeight="1" x14ac:dyDescent="0.2">
      <c r="A21" s="138" t="s">
        <v>642</v>
      </c>
      <c r="B21" s="140" t="s">
        <v>343</v>
      </c>
      <c r="C21" s="41" t="s">
        <v>23</v>
      </c>
      <c r="D21" s="41" t="s">
        <v>542</v>
      </c>
      <c r="E21" s="161" t="s">
        <v>22</v>
      </c>
      <c r="F21" s="601">
        <v>7.0000000000000007E-2</v>
      </c>
      <c r="G21" s="352">
        <v>7.0000000000000007E-2</v>
      </c>
      <c r="H21" s="602">
        <v>7.0000000000000007E-2</v>
      </c>
      <c r="I21" s="163">
        <v>0</v>
      </c>
      <c r="J21" s="112">
        <v>0</v>
      </c>
      <c r="K21" s="112">
        <v>0</v>
      </c>
      <c r="L21" s="112">
        <v>0</v>
      </c>
      <c r="M21" s="131">
        <v>0</v>
      </c>
      <c r="N21" s="131">
        <v>0</v>
      </c>
      <c r="O21" s="131">
        <v>0</v>
      </c>
      <c r="P21" s="131">
        <v>0</v>
      </c>
      <c r="Q21" s="131">
        <v>0</v>
      </c>
      <c r="R21" s="131">
        <v>0</v>
      </c>
      <c r="S21" s="131">
        <v>0</v>
      </c>
      <c r="T21" s="131">
        <v>0</v>
      </c>
      <c r="U21" s="496">
        <f t="shared" si="0"/>
        <v>0</v>
      </c>
      <c r="V21" s="496">
        <f t="shared" si="0"/>
        <v>0</v>
      </c>
      <c r="W21" s="40"/>
      <c r="X21" s="40"/>
      <c r="Y21" s="40"/>
      <c r="Z21" s="40"/>
      <c r="AA21" s="40"/>
      <c r="AB21" s="153"/>
      <c r="AC21" s="157">
        <v>0</v>
      </c>
      <c r="AD21" s="131">
        <v>0</v>
      </c>
      <c r="AE21" s="158">
        <v>0</v>
      </c>
      <c r="AF21" s="95" t="s">
        <v>542</v>
      </c>
      <c r="AG21" s="48" t="s">
        <v>542</v>
      </c>
      <c r="AH21" s="96" t="s">
        <v>542</v>
      </c>
      <c r="AJ21" s="599"/>
      <c r="AK21" s="599"/>
      <c r="AL21" s="599"/>
    </row>
    <row r="22" spans="1:38" s="8" customFormat="1" ht="47.25" customHeight="1" x14ac:dyDescent="0.2">
      <c r="A22" s="138" t="s">
        <v>643</v>
      </c>
      <c r="B22" s="140" t="s">
        <v>644</v>
      </c>
      <c r="C22" s="41" t="s">
        <v>23</v>
      </c>
      <c r="D22" s="41" t="s">
        <v>542</v>
      </c>
      <c r="E22" s="161" t="s">
        <v>542</v>
      </c>
      <c r="F22" s="95" t="s">
        <v>542</v>
      </c>
      <c r="G22" s="48" t="s">
        <v>542</v>
      </c>
      <c r="H22" s="96" t="s">
        <v>542</v>
      </c>
      <c r="I22" s="163">
        <v>0</v>
      </c>
      <c r="J22" s="112">
        <v>0</v>
      </c>
      <c r="K22" s="112">
        <v>0</v>
      </c>
      <c r="L22" s="112">
        <v>0</v>
      </c>
      <c r="M22" s="131">
        <v>0</v>
      </c>
      <c r="N22" s="131">
        <v>0</v>
      </c>
      <c r="O22" s="131">
        <v>0</v>
      </c>
      <c r="P22" s="131">
        <v>0</v>
      </c>
      <c r="Q22" s="131">
        <v>440</v>
      </c>
      <c r="R22" s="131">
        <v>215</v>
      </c>
      <c r="S22" s="131">
        <v>0</v>
      </c>
      <c r="T22" s="131">
        <v>0</v>
      </c>
      <c r="U22" s="496">
        <f t="shared" si="0"/>
        <v>0</v>
      </c>
      <c r="V22" s="496">
        <f t="shared" si="0"/>
        <v>0</v>
      </c>
      <c r="W22" s="38"/>
      <c r="X22" s="38"/>
      <c r="Y22" s="38"/>
      <c r="Z22" s="38"/>
      <c r="AA22" s="38"/>
      <c r="AB22" s="152"/>
      <c r="AC22" s="157">
        <v>655</v>
      </c>
      <c r="AD22" s="131">
        <v>440</v>
      </c>
      <c r="AE22" s="158">
        <v>215</v>
      </c>
      <c r="AF22" s="95" t="s">
        <v>542</v>
      </c>
      <c r="AG22" s="48" t="s">
        <v>542</v>
      </c>
      <c r="AH22" s="96" t="s">
        <v>542</v>
      </c>
      <c r="AJ22" s="605"/>
      <c r="AK22" s="605"/>
      <c r="AL22" s="605"/>
    </row>
    <row r="23" spans="1:38" s="8" customFormat="1" ht="54.75" customHeight="1" thickBot="1" x14ac:dyDescent="0.25">
      <c r="A23" s="141" t="s">
        <v>645</v>
      </c>
      <c r="B23" s="401" t="s">
        <v>646</v>
      </c>
      <c r="C23" s="733" t="s">
        <v>23</v>
      </c>
      <c r="D23" s="733" t="s">
        <v>542</v>
      </c>
      <c r="E23" s="735" t="s">
        <v>542</v>
      </c>
      <c r="F23" s="168" t="s">
        <v>542</v>
      </c>
      <c r="G23" s="756" t="s">
        <v>542</v>
      </c>
      <c r="H23" s="169" t="s">
        <v>542</v>
      </c>
      <c r="I23" s="165">
        <v>0</v>
      </c>
      <c r="J23" s="728">
        <v>0</v>
      </c>
      <c r="K23" s="728">
        <v>0</v>
      </c>
      <c r="L23" s="728">
        <v>0</v>
      </c>
      <c r="M23" s="144">
        <v>0</v>
      </c>
      <c r="N23" s="144">
        <v>0</v>
      </c>
      <c r="O23" s="144">
        <v>0</v>
      </c>
      <c r="P23" s="144">
        <v>0</v>
      </c>
      <c r="Q23" s="144">
        <v>1692</v>
      </c>
      <c r="R23" s="144">
        <v>2031</v>
      </c>
      <c r="S23" s="144">
        <v>0</v>
      </c>
      <c r="T23" s="144">
        <v>0</v>
      </c>
      <c r="U23" s="531">
        <f t="shared" si="0"/>
        <v>0</v>
      </c>
      <c r="V23" s="531">
        <f t="shared" si="0"/>
        <v>0</v>
      </c>
      <c r="W23" s="143"/>
      <c r="X23" s="143"/>
      <c r="Y23" s="143"/>
      <c r="Z23" s="143"/>
      <c r="AA23" s="143"/>
      <c r="AB23" s="154"/>
      <c r="AC23" s="159">
        <v>3723</v>
      </c>
      <c r="AD23" s="144">
        <v>1692</v>
      </c>
      <c r="AE23" s="160">
        <v>2031</v>
      </c>
      <c r="AF23" s="168" t="s">
        <v>542</v>
      </c>
      <c r="AG23" s="756" t="s">
        <v>542</v>
      </c>
      <c r="AH23" s="169" t="s">
        <v>542</v>
      </c>
    </row>
    <row r="24" spans="1:38" s="9" customFormat="1" ht="15.75" customHeight="1" x14ac:dyDescent="0.25">
      <c r="A24" s="7"/>
      <c r="B24" s="7"/>
      <c r="C24" s="7"/>
      <c r="D24" s="7"/>
      <c r="E24" s="7"/>
      <c r="F24" s="7"/>
      <c r="G24" s="7"/>
      <c r="H24" s="7"/>
      <c r="I24" s="7"/>
      <c r="J24" s="7"/>
      <c r="K24" s="7"/>
      <c r="L24" s="7"/>
      <c r="M24" s="7"/>
      <c r="N24" s="89"/>
      <c r="O24" s="7"/>
      <c r="P24" s="7"/>
      <c r="Q24" s="7"/>
      <c r="R24" s="7"/>
      <c r="S24" s="7"/>
      <c r="T24" s="7"/>
      <c r="U24" s="7"/>
      <c r="V24" s="7"/>
      <c r="W24" s="7"/>
      <c r="X24" s="7"/>
      <c r="Y24" s="7"/>
      <c r="Z24" s="7"/>
      <c r="AA24" s="7"/>
      <c r="AB24" s="7"/>
      <c r="AC24" s="7"/>
      <c r="AD24" s="7"/>
      <c r="AE24" s="7"/>
      <c r="AF24" s="7"/>
      <c r="AG24" s="7"/>
      <c r="AH24" s="7"/>
    </row>
    <row r="25" spans="1:38" s="9" customFormat="1" ht="23.25" customHeight="1" x14ac:dyDescent="0.2">
      <c r="A25" s="125" t="s">
        <v>647</v>
      </c>
      <c r="B25" s="126"/>
      <c r="C25" s="30"/>
      <c r="D25" s="29"/>
      <c r="E25" s="29"/>
      <c r="F25" s="29"/>
      <c r="G25" s="29"/>
      <c r="H25" s="29"/>
      <c r="I25" s="29"/>
      <c r="J25" s="29"/>
      <c r="K25" s="29"/>
      <c r="L25" s="29"/>
      <c r="M25" s="29"/>
      <c r="N25" s="88"/>
      <c r="O25" s="29"/>
      <c r="P25" s="29"/>
      <c r="Q25" s="29"/>
      <c r="R25" s="29"/>
      <c r="S25" s="29"/>
      <c r="T25" s="29"/>
      <c r="U25" s="29"/>
      <c r="V25" s="29"/>
      <c r="W25" s="29"/>
      <c r="X25" s="29"/>
      <c r="Y25" s="29"/>
      <c r="Z25" s="29"/>
      <c r="AA25" s="29"/>
      <c r="AB25" s="29"/>
      <c r="AC25" s="29"/>
      <c r="AD25" s="29"/>
      <c r="AE25" s="29"/>
      <c r="AF25" s="29"/>
      <c r="AG25" s="29"/>
      <c r="AH25" s="29"/>
    </row>
    <row r="26" spans="1:38" ht="21.75" customHeight="1" x14ac:dyDescent="0.25">
      <c r="A26" s="1203" t="s">
        <v>492</v>
      </c>
      <c r="B26" s="1203"/>
      <c r="C26" s="1203"/>
      <c r="D26" s="1203"/>
      <c r="E26" s="1203"/>
      <c r="F26" s="1203"/>
      <c r="G26" s="1203"/>
      <c r="H26" s="1203"/>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3"/>
    </row>
    <row r="27" spans="1:38" s="24" customFormat="1" ht="6.75" customHeight="1" thickBot="1" x14ac:dyDescent="0.3">
      <c r="A27" s="7"/>
      <c r="B27" s="7"/>
      <c r="C27" s="7"/>
      <c r="D27" s="7"/>
      <c r="E27" s="7"/>
      <c r="F27" s="7"/>
      <c r="G27" s="7"/>
      <c r="H27" s="7"/>
      <c r="I27" s="7"/>
      <c r="J27" s="7"/>
      <c r="K27" s="7"/>
      <c r="L27" s="7"/>
      <c r="M27" s="7"/>
      <c r="N27" s="89"/>
      <c r="O27" s="7"/>
      <c r="P27" s="7"/>
      <c r="Q27" s="7"/>
      <c r="R27" s="7"/>
      <c r="S27" s="7"/>
      <c r="T27" s="7"/>
      <c r="U27" s="7"/>
      <c r="V27" s="7"/>
      <c r="W27" s="7"/>
      <c r="X27" s="7"/>
      <c r="Y27" s="7"/>
      <c r="Z27" s="7"/>
      <c r="AA27" s="7"/>
      <c r="AB27" s="7"/>
      <c r="AC27" s="7"/>
      <c r="AD27" s="7"/>
      <c r="AE27" s="7"/>
      <c r="AF27" s="7"/>
      <c r="AG27" s="7"/>
      <c r="AH27" s="7"/>
    </row>
    <row r="28" spans="1:38" s="24" customFormat="1" ht="32.25" customHeight="1" x14ac:dyDescent="0.25">
      <c r="A28" s="1170" t="s">
        <v>19</v>
      </c>
      <c r="B28" s="1171" t="s">
        <v>1</v>
      </c>
      <c r="C28" s="1171" t="s">
        <v>180</v>
      </c>
      <c r="D28" s="1171" t="s">
        <v>181</v>
      </c>
      <c r="E28" s="1193" t="s">
        <v>182</v>
      </c>
      <c r="F28" s="1170" t="s">
        <v>690</v>
      </c>
      <c r="G28" s="1171"/>
      <c r="H28" s="1172"/>
      <c r="I28" s="1205" t="s">
        <v>6</v>
      </c>
      <c r="J28" s="1171"/>
      <c r="K28" s="1171" t="s">
        <v>7</v>
      </c>
      <c r="L28" s="1171"/>
      <c r="M28" s="1171" t="s">
        <v>8</v>
      </c>
      <c r="N28" s="1171"/>
      <c r="O28" s="1171" t="s">
        <v>9</v>
      </c>
      <c r="P28" s="1171"/>
      <c r="Q28" s="1171" t="s">
        <v>10</v>
      </c>
      <c r="R28" s="1171"/>
      <c r="S28" s="1171" t="s">
        <v>11</v>
      </c>
      <c r="T28" s="1171"/>
      <c r="U28" s="1171" t="s">
        <v>12</v>
      </c>
      <c r="V28" s="1171"/>
      <c r="W28" s="1171" t="s">
        <v>13</v>
      </c>
      <c r="X28" s="1171"/>
      <c r="Y28" s="1171" t="s">
        <v>14</v>
      </c>
      <c r="Z28" s="1171"/>
      <c r="AA28" s="1171" t="s">
        <v>15</v>
      </c>
      <c r="AB28" s="1193"/>
      <c r="AC28" s="1170" t="s">
        <v>691</v>
      </c>
      <c r="AD28" s="1171"/>
      <c r="AE28" s="1172"/>
      <c r="AF28" s="1194" t="s">
        <v>722</v>
      </c>
      <c r="AG28" s="1195"/>
      <c r="AH28" s="1196"/>
    </row>
    <row r="29" spans="1:38" ht="34.5" customHeight="1" x14ac:dyDescent="0.25">
      <c r="A29" s="1184"/>
      <c r="B29" s="1182"/>
      <c r="C29" s="1182"/>
      <c r="D29" s="1182"/>
      <c r="E29" s="1183"/>
      <c r="F29" s="1184"/>
      <c r="G29" s="1182"/>
      <c r="H29" s="1185"/>
      <c r="I29" s="1200" t="s">
        <v>0</v>
      </c>
      <c r="J29" s="1201"/>
      <c r="K29" s="1201"/>
      <c r="L29" s="1201"/>
      <c r="M29" s="1201"/>
      <c r="N29" s="1201"/>
      <c r="O29" s="1201"/>
      <c r="P29" s="1201"/>
      <c r="Q29" s="1201"/>
      <c r="R29" s="1201"/>
      <c r="S29" s="1201"/>
      <c r="T29" s="1201"/>
      <c r="U29" s="1201"/>
      <c r="V29" s="1201"/>
      <c r="W29" s="1201"/>
      <c r="X29" s="1201"/>
      <c r="Y29" s="1201"/>
      <c r="Z29" s="1201"/>
      <c r="AA29" s="1201"/>
      <c r="AB29" s="1202"/>
      <c r="AC29" s="1184"/>
      <c r="AD29" s="1182"/>
      <c r="AE29" s="1185"/>
      <c r="AF29" s="1197"/>
      <c r="AG29" s="1198"/>
      <c r="AH29" s="1199"/>
    </row>
    <row r="30" spans="1:38" s="2" customFormat="1" ht="28.5" customHeight="1" thickBot="1" x14ac:dyDescent="0.3">
      <c r="A30" s="1206"/>
      <c r="B30" s="1207"/>
      <c r="C30" s="1207"/>
      <c r="D30" s="1207"/>
      <c r="E30" s="1208"/>
      <c r="F30" s="87" t="s">
        <v>18</v>
      </c>
      <c r="G30" s="81" t="s">
        <v>16</v>
      </c>
      <c r="H30" s="170" t="s">
        <v>17</v>
      </c>
      <c r="I30" s="171" t="s">
        <v>16</v>
      </c>
      <c r="J30" s="81" t="s">
        <v>17</v>
      </c>
      <c r="K30" s="81" t="s">
        <v>16</v>
      </c>
      <c r="L30" s="81" t="s">
        <v>17</v>
      </c>
      <c r="M30" s="81" t="s">
        <v>16</v>
      </c>
      <c r="N30" s="172" t="s">
        <v>17</v>
      </c>
      <c r="O30" s="81" t="s">
        <v>16</v>
      </c>
      <c r="P30" s="81" t="s">
        <v>17</v>
      </c>
      <c r="Q30" s="81" t="s">
        <v>16</v>
      </c>
      <c r="R30" s="81" t="s">
        <v>17</v>
      </c>
      <c r="S30" s="81" t="s">
        <v>16</v>
      </c>
      <c r="T30" s="81" t="s">
        <v>17</v>
      </c>
      <c r="U30" s="81" t="s">
        <v>16</v>
      </c>
      <c r="V30" s="81" t="s">
        <v>17</v>
      </c>
      <c r="W30" s="81" t="s">
        <v>16</v>
      </c>
      <c r="X30" s="81" t="s">
        <v>17</v>
      </c>
      <c r="Y30" s="81" t="s">
        <v>16</v>
      </c>
      <c r="Z30" s="81" t="s">
        <v>17</v>
      </c>
      <c r="AA30" s="81" t="s">
        <v>16</v>
      </c>
      <c r="AB30" s="173" t="s">
        <v>17</v>
      </c>
      <c r="AC30" s="87" t="s">
        <v>18</v>
      </c>
      <c r="AD30" s="81" t="s">
        <v>16</v>
      </c>
      <c r="AE30" s="170" t="s">
        <v>17</v>
      </c>
      <c r="AF30" s="87" t="s">
        <v>18</v>
      </c>
      <c r="AG30" s="81" t="s">
        <v>16</v>
      </c>
      <c r="AH30" s="170" t="s">
        <v>17</v>
      </c>
    </row>
    <row r="31" spans="1:38" s="94" customFormat="1" ht="38.25" customHeight="1" x14ac:dyDescent="0.2">
      <c r="A31" s="145" t="s">
        <v>638</v>
      </c>
      <c r="B31" s="146" t="s">
        <v>528</v>
      </c>
      <c r="C31" s="732" t="s">
        <v>23</v>
      </c>
      <c r="D31" s="732" t="s">
        <v>542</v>
      </c>
      <c r="E31" s="734" t="s">
        <v>542</v>
      </c>
      <c r="F31" s="150" t="s">
        <v>542</v>
      </c>
      <c r="G31" s="732" t="s">
        <v>542</v>
      </c>
      <c r="H31" s="149" t="s">
        <v>542</v>
      </c>
      <c r="I31" s="162">
        <v>0</v>
      </c>
      <c r="J31" s="745">
        <v>0</v>
      </c>
      <c r="K31" s="745">
        <v>0</v>
      </c>
      <c r="L31" s="745">
        <v>0</v>
      </c>
      <c r="M31" s="148">
        <v>0</v>
      </c>
      <c r="N31" s="148">
        <v>0</v>
      </c>
      <c r="O31" s="85">
        <v>0</v>
      </c>
      <c r="P31" s="85">
        <v>0</v>
      </c>
      <c r="Q31" s="148">
        <v>2</v>
      </c>
      <c r="R31" s="148">
        <v>0</v>
      </c>
      <c r="S31" s="148">
        <v>3</v>
      </c>
      <c r="T31" s="148">
        <v>6</v>
      </c>
      <c r="U31" s="497">
        <f>AD31-S31-Q31-O31-M31-K31-I31</f>
        <v>0</v>
      </c>
      <c r="V31" s="497">
        <f>AE31-T31-R31-P31-N31-L31-J31</f>
        <v>0</v>
      </c>
      <c r="W31" s="147"/>
      <c r="X31" s="147"/>
      <c r="Y31" s="147"/>
      <c r="Z31" s="147"/>
      <c r="AA31" s="147"/>
      <c r="AB31" s="151"/>
      <c r="AC31" s="155">
        <v>11</v>
      </c>
      <c r="AD31" s="148">
        <v>5</v>
      </c>
      <c r="AE31" s="156">
        <v>6</v>
      </c>
      <c r="AF31" s="150" t="s">
        <v>542</v>
      </c>
      <c r="AG31" s="732" t="s">
        <v>542</v>
      </c>
      <c r="AH31" s="149" t="s">
        <v>542</v>
      </c>
    </row>
    <row r="32" spans="1:38" s="8" customFormat="1" ht="38.25" customHeight="1" x14ac:dyDescent="0.2">
      <c r="A32" s="129" t="s">
        <v>639</v>
      </c>
      <c r="B32" s="130" t="s">
        <v>529</v>
      </c>
      <c r="C32" s="732" t="s">
        <v>23</v>
      </c>
      <c r="D32" s="41" t="s">
        <v>542</v>
      </c>
      <c r="E32" s="161" t="s">
        <v>542</v>
      </c>
      <c r="F32" s="39" t="s">
        <v>542</v>
      </c>
      <c r="G32" s="41" t="s">
        <v>542</v>
      </c>
      <c r="H32" s="108" t="s">
        <v>542</v>
      </c>
      <c r="I32" s="163">
        <v>0</v>
      </c>
      <c r="J32" s="112">
        <v>0</v>
      </c>
      <c r="K32" s="112">
        <v>0</v>
      </c>
      <c r="L32" s="112">
        <v>0</v>
      </c>
      <c r="M32" s="131">
        <v>0</v>
      </c>
      <c r="N32" s="131">
        <v>0</v>
      </c>
      <c r="O32" s="48">
        <v>0</v>
      </c>
      <c r="P32" s="48">
        <v>0</v>
      </c>
      <c r="Q32" s="148">
        <v>0</v>
      </c>
      <c r="R32" s="148">
        <v>0</v>
      </c>
      <c r="S32" s="148">
        <v>0</v>
      </c>
      <c r="T32" s="148">
        <v>0</v>
      </c>
      <c r="U32" s="497">
        <f t="shared" ref="U32:V39" si="1">AD32-S32-Q32-O32-M32-K32-I32</f>
        <v>0</v>
      </c>
      <c r="V32" s="497">
        <f t="shared" si="1"/>
        <v>0</v>
      </c>
      <c r="W32" s="38"/>
      <c r="X32" s="38"/>
      <c r="Y32" s="38"/>
      <c r="Z32" s="38"/>
      <c r="AA32" s="38"/>
      <c r="AB32" s="152"/>
      <c r="AC32" s="157">
        <v>0</v>
      </c>
      <c r="AD32" s="131">
        <v>0</v>
      </c>
      <c r="AE32" s="158">
        <v>0</v>
      </c>
      <c r="AF32" s="39" t="s">
        <v>542</v>
      </c>
      <c r="AG32" s="41" t="s">
        <v>542</v>
      </c>
      <c r="AH32" s="108" t="s">
        <v>542</v>
      </c>
    </row>
    <row r="33" spans="1:34" s="94" customFormat="1" ht="40.5" customHeight="1" x14ac:dyDescent="0.2">
      <c r="A33" s="132" t="s">
        <v>196</v>
      </c>
      <c r="B33" s="130" t="s">
        <v>184</v>
      </c>
      <c r="C33" s="732" t="s">
        <v>23</v>
      </c>
      <c r="D33" s="41" t="s">
        <v>542</v>
      </c>
      <c r="E33" s="161" t="s">
        <v>542</v>
      </c>
      <c r="F33" s="39" t="s">
        <v>542</v>
      </c>
      <c r="G33" s="41" t="s">
        <v>542</v>
      </c>
      <c r="H33" s="108" t="s">
        <v>542</v>
      </c>
      <c r="I33" s="163">
        <v>0</v>
      </c>
      <c r="J33" s="112">
        <v>0</v>
      </c>
      <c r="K33" s="112">
        <v>0</v>
      </c>
      <c r="L33" s="112">
        <v>0</v>
      </c>
      <c r="M33" s="131">
        <v>0</v>
      </c>
      <c r="N33" s="131">
        <v>0</v>
      </c>
      <c r="O33" s="48">
        <v>0</v>
      </c>
      <c r="P33" s="48">
        <v>0</v>
      </c>
      <c r="Q33" s="148">
        <v>0</v>
      </c>
      <c r="R33" s="148">
        <v>0</v>
      </c>
      <c r="S33" s="148">
        <v>0</v>
      </c>
      <c r="T33" s="148">
        <v>0</v>
      </c>
      <c r="U33" s="497">
        <f t="shared" si="1"/>
        <v>0</v>
      </c>
      <c r="V33" s="497">
        <f t="shared" si="1"/>
        <v>0</v>
      </c>
      <c r="W33" s="38"/>
      <c r="X33" s="38"/>
      <c r="Y33" s="38"/>
      <c r="Z33" s="38"/>
      <c r="AA33" s="38"/>
      <c r="AB33" s="152"/>
      <c r="AC33" s="157">
        <v>0</v>
      </c>
      <c r="AD33" s="131">
        <v>0</v>
      </c>
      <c r="AE33" s="158">
        <v>0</v>
      </c>
      <c r="AF33" s="39" t="s">
        <v>542</v>
      </c>
      <c r="AG33" s="41" t="s">
        <v>542</v>
      </c>
      <c r="AH33" s="108" t="s">
        <v>542</v>
      </c>
    </row>
    <row r="34" spans="1:34" s="94" customFormat="1" ht="45.75" customHeight="1" x14ac:dyDescent="0.2">
      <c r="A34" s="138" t="s">
        <v>193</v>
      </c>
      <c r="B34" s="130" t="s">
        <v>530</v>
      </c>
      <c r="C34" s="732" t="s">
        <v>23</v>
      </c>
      <c r="D34" s="41" t="s">
        <v>542</v>
      </c>
      <c r="E34" s="161" t="s">
        <v>542</v>
      </c>
      <c r="F34" s="39" t="s">
        <v>542</v>
      </c>
      <c r="G34" s="41" t="s">
        <v>542</v>
      </c>
      <c r="H34" s="108" t="s">
        <v>542</v>
      </c>
      <c r="I34" s="163">
        <v>0</v>
      </c>
      <c r="J34" s="112">
        <v>0</v>
      </c>
      <c r="K34" s="112">
        <v>0</v>
      </c>
      <c r="L34" s="112">
        <v>0</v>
      </c>
      <c r="M34" s="131">
        <v>0</v>
      </c>
      <c r="N34" s="131">
        <v>0</v>
      </c>
      <c r="O34" s="48">
        <v>4</v>
      </c>
      <c r="P34" s="48">
        <v>1</v>
      </c>
      <c r="Q34" s="148">
        <v>17</v>
      </c>
      <c r="R34" s="148">
        <v>61</v>
      </c>
      <c r="S34" s="148">
        <v>153</v>
      </c>
      <c r="T34" s="148">
        <v>137</v>
      </c>
      <c r="U34" s="497">
        <f t="shared" si="1"/>
        <v>122</v>
      </c>
      <c r="V34" s="497">
        <f t="shared" si="1"/>
        <v>99</v>
      </c>
      <c r="W34" s="38"/>
      <c r="X34" s="38"/>
      <c r="Y34" s="38"/>
      <c r="Z34" s="38"/>
      <c r="AA34" s="38"/>
      <c r="AB34" s="152"/>
      <c r="AC34" s="157">
        <v>594</v>
      </c>
      <c r="AD34" s="131">
        <v>296</v>
      </c>
      <c r="AE34" s="158">
        <v>298</v>
      </c>
      <c r="AF34" s="39" t="s">
        <v>542</v>
      </c>
      <c r="AG34" s="41" t="s">
        <v>542</v>
      </c>
      <c r="AH34" s="108" t="s">
        <v>542</v>
      </c>
    </row>
    <row r="35" spans="1:34" s="94" customFormat="1" ht="87" customHeight="1" x14ac:dyDescent="0.2">
      <c r="A35" s="139" t="s">
        <v>640</v>
      </c>
      <c r="B35" s="140" t="s">
        <v>531</v>
      </c>
      <c r="C35" s="732" t="s">
        <v>23</v>
      </c>
      <c r="D35" s="41" t="s">
        <v>542</v>
      </c>
      <c r="E35" s="161" t="s">
        <v>542</v>
      </c>
      <c r="F35" s="39" t="s">
        <v>542</v>
      </c>
      <c r="G35" s="41" t="s">
        <v>542</v>
      </c>
      <c r="H35" s="108" t="s">
        <v>542</v>
      </c>
      <c r="I35" s="163">
        <v>0</v>
      </c>
      <c r="J35" s="112">
        <v>0</v>
      </c>
      <c r="K35" s="112">
        <v>0</v>
      </c>
      <c r="L35" s="112">
        <v>0</v>
      </c>
      <c r="M35" s="131">
        <v>0</v>
      </c>
      <c r="N35" s="131">
        <v>0</v>
      </c>
      <c r="O35" s="48">
        <v>2</v>
      </c>
      <c r="P35" s="48">
        <v>1</v>
      </c>
      <c r="Q35" s="148">
        <v>9</v>
      </c>
      <c r="R35" s="148">
        <v>38</v>
      </c>
      <c r="S35" s="148">
        <v>122</v>
      </c>
      <c r="T35" s="148">
        <v>101</v>
      </c>
      <c r="U35" s="497">
        <f t="shared" si="1"/>
        <v>90</v>
      </c>
      <c r="V35" s="497">
        <f t="shared" si="1"/>
        <v>63</v>
      </c>
      <c r="W35" s="38"/>
      <c r="X35" s="38"/>
      <c r="Y35" s="38"/>
      <c r="Z35" s="38"/>
      <c r="AA35" s="38"/>
      <c r="AB35" s="152"/>
      <c r="AC35" s="157">
        <v>426</v>
      </c>
      <c r="AD35" s="131">
        <v>223</v>
      </c>
      <c r="AE35" s="158">
        <v>203</v>
      </c>
      <c r="AF35" s="39" t="s">
        <v>542</v>
      </c>
      <c r="AG35" s="41" t="s">
        <v>542</v>
      </c>
      <c r="AH35" s="108" t="s">
        <v>542</v>
      </c>
    </row>
    <row r="36" spans="1:34" s="94" customFormat="1" ht="57.75" customHeight="1" x14ac:dyDescent="0.2">
      <c r="A36" s="138" t="s">
        <v>197</v>
      </c>
      <c r="B36" s="140" t="s">
        <v>724</v>
      </c>
      <c r="C36" s="732" t="s">
        <v>23</v>
      </c>
      <c r="D36" s="41" t="s">
        <v>542</v>
      </c>
      <c r="E36" s="161" t="s">
        <v>542</v>
      </c>
      <c r="F36" s="39" t="s">
        <v>542</v>
      </c>
      <c r="G36" s="41" t="s">
        <v>542</v>
      </c>
      <c r="H36" s="108" t="s">
        <v>542</v>
      </c>
      <c r="I36" s="163">
        <v>0</v>
      </c>
      <c r="J36" s="112">
        <v>0</v>
      </c>
      <c r="K36" s="112">
        <v>0</v>
      </c>
      <c r="L36" s="112">
        <v>0</v>
      </c>
      <c r="M36" s="131">
        <v>0</v>
      </c>
      <c r="N36" s="131">
        <v>0</v>
      </c>
      <c r="O36" s="48">
        <v>0</v>
      </c>
      <c r="P36" s="48">
        <v>0</v>
      </c>
      <c r="Q36" s="148">
        <v>177</v>
      </c>
      <c r="R36" s="148">
        <v>235</v>
      </c>
      <c r="S36" s="148">
        <v>0</v>
      </c>
      <c r="T36" s="148">
        <v>0</v>
      </c>
      <c r="U36" s="497">
        <f t="shared" si="1"/>
        <v>0</v>
      </c>
      <c r="V36" s="497">
        <f t="shared" si="1"/>
        <v>0</v>
      </c>
      <c r="W36" s="38"/>
      <c r="X36" s="38"/>
      <c r="Y36" s="38"/>
      <c r="Z36" s="38"/>
      <c r="AA36" s="38"/>
      <c r="AB36" s="152"/>
      <c r="AC36" s="157">
        <v>412</v>
      </c>
      <c r="AD36" s="131">
        <v>177</v>
      </c>
      <c r="AE36" s="158">
        <v>235</v>
      </c>
      <c r="AF36" s="39" t="s">
        <v>542</v>
      </c>
      <c r="AG36" s="41" t="s">
        <v>542</v>
      </c>
      <c r="AH36" s="108" t="s">
        <v>542</v>
      </c>
    </row>
    <row r="37" spans="1:34" s="94" customFormat="1" ht="48" customHeight="1" x14ac:dyDescent="0.2">
      <c r="A37" s="101" t="s">
        <v>198</v>
      </c>
      <c r="B37" s="104" t="s">
        <v>343</v>
      </c>
      <c r="C37" s="732" t="s">
        <v>23</v>
      </c>
      <c r="D37" s="41" t="s">
        <v>542</v>
      </c>
      <c r="E37" s="161" t="s">
        <v>542</v>
      </c>
      <c r="F37" s="39" t="s">
        <v>542</v>
      </c>
      <c r="G37" s="41" t="s">
        <v>542</v>
      </c>
      <c r="H37" s="108" t="s">
        <v>542</v>
      </c>
      <c r="I37" s="163">
        <v>0</v>
      </c>
      <c r="J37" s="112">
        <v>0</v>
      </c>
      <c r="K37" s="112">
        <v>0</v>
      </c>
      <c r="L37" s="112">
        <v>0</v>
      </c>
      <c r="M37" s="131">
        <v>0</v>
      </c>
      <c r="N37" s="131">
        <v>0</v>
      </c>
      <c r="O37" s="48">
        <v>0</v>
      </c>
      <c r="P37" s="48">
        <v>0</v>
      </c>
      <c r="Q37" s="148">
        <v>0</v>
      </c>
      <c r="R37" s="148">
        <v>0</v>
      </c>
      <c r="S37" s="148">
        <v>0</v>
      </c>
      <c r="T37" s="148">
        <v>0</v>
      </c>
      <c r="U37" s="497">
        <f t="shared" si="1"/>
        <v>0</v>
      </c>
      <c r="V37" s="497">
        <f t="shared" si="1"/>
        <v>0</v>
      </c>
      <c r="W37" s="40"/>
      <c r="X37" s="40"/>
      <c r="Y37" s="40"/>
      <c r="Z37" s="40"/>
      <c r="AA37" s="40"/>
      <c r="AB37" s="153"/>
      <c r="AC37" s="184">
        <v>0</v>
      </c>
      <c r="AD37" s="41">
        <v>0</v>
      </c>
      <c r="AE37" s="108">
        <v>0</v>
      </c>
      <c r="AF37" s="39" t="s">
        <v>542</v>
      </c>
      <c r="AG37" s="41" t="s">
        <v>542</v>
      </c>
      <c r="AH37" s="108" t="s">
        <v>542</v>
      </c>
    </row>
    <row r="38" spans="1:34" s="94" customFormat="1" ht="63.75" customHeight="1" x14ac:dyDescent="0.2">
      <c r="A38" s="132" t="s">
        <v>643</v>
      </c>
      <c r="B38" s="140" t="s">
        <v>644</v>
      </c>
      <c r="C38" s="732" t="s">
        <v>23</v>
      </c>
      <c r="D38" s="41" t="s">
        <v>542</v>
      </c>
      <c r="E38" s="161" t="s">
        <v>542</v>
      </c>
      <c r="F38" s="39" t="s">
        <v>542</v>
      </c>
      <c r="G38" s="41" t="s">
        <v>542</v>
      </c>
      <c r="H38" s="108" t="s">
        <v>542</v>
      </c>
      <c r="I38" s="163">
        <v>0</v>
      </c>
      <c r="J38" s="112">
        <v>0</v>
      </c>
      <c r="K38" s="112">
        <v>0</v>
      </c>
      <c r="L38" s="112">
        <v>0</v>
      </c>
      <c r="M38" s="131">
        <v>0</v>
      </c>
      <c r="N38" s="131">
        <v>0</v>
      </c>
      <c r="O38" s="48">
        <v>0</v>
      </c>
      <c r="P38" s="48">
        <v>0</v>
      </c>
      <c r="Q38" s="148">
        <v>8</v>
      </c>
      <c r="R38" s="148">
        <v>2</v>
      </c>
      <c r="S38" s="148">
        <v>0</v>
      </c>
      <c r="T38" s="148">
        <v>0</v>
      </c>
      <c r="U38" s="497">
        <f t="shared" si="1"/>
        <v>0</v>
      </c>
      <c r="V38" s="497">
        <f t="shared" si="1"/>
        <v>0</v>
      </c>
      <c r="W38" s="40"/>
      <c r="X38" s="40"/>
      <c r="Y38" s="40"/>
      <c r="Z38" s="40"/>
      <c r="AA38" s="40"/>
      <c r="AB38" s="153"/>
      <c r="AC38" s="157">
        <v>10</v>
      </c>
      <c r="AD38" s="131">
        <v>8</v>
      </c>
      <c r="AE38" s="158">
        <v>2</v>
      </c>
      <c r="AF38" s="39" t="s">
        <v>542</v>
      </c>
      <c r="AG38" s="41" t="s">
        <v>542</v>
      </c>
      <c r="AH38" s="108" t="s">
        <v>542</v>
      </c>
    </row>
    <row r="39" spans="1:34" s="94" customFormat="1" ht="72" customHeight="1" thickBot="1" x14ac:dyDescent="0.25">
      <c r="A39" s="174" t="s">
        <v>645</v>
      </c>
      <c r="B39" s="401" t="s">
        <v>646</v>
      </c>
      <c r="C39" s="733" t="s">
        <v>23</v>
      </c>
      <c r="D39" s="733" t="s">
        <v>542</v>
      </c>
      <c r="E39" s="735" t="s">
        <v>542</v>
      </c>
      <c r="F39" s="759" t="s">
        <v>542</v>
      </c>
      <c r="G39" s="733" t="s">
        <v>542</v>
      </c>
      <c r="H39" s="760" t="s">
        <v>542</v>
      </c>
      <c r="I39" s="165">
        <v>0</v>
      </c>
      <c r="J39" s="728">
        <v>0</v>
      </c>
      <c r="K39" s="728">
        <v>0</v>
      </c>
      <c r="L39" s="728">
        <v>0</v>
      </c>
      <c r="M39" s="144">
        <v>0</v>
      </c>
      <c r="N39" s="144">
        <v>0</v>
      </c>
      <c r="O39" s="756">
        <v>0</v>
      </c>
      <c r="P39" s="756">
        <v>0</v>
      </c>
      <c r="Q39" s="144">
        <v>19</v>
      </c>
      <c r="R39" s="144">
        <v>21</v>
      </c>
      <c r="S39" s="144">
        <v>0</v>
      </c>
      <c r="T39" s="144">
        <v>0</v>
      </c>
      <c r="U39" s="766">
        <f t="shared" si="1"/>
        <v>0</v>
      </c>
      <c r="V39" s="766">
        <f t="shared" si="1"/>
        <v>0</v>
      </c>
      <c r="W39" s="143"/>
      <c r="X39" s="143"/>
      <c r="Y39" s="143"/>
      <c r="Z39" s="143"/>
      <c r="AA39" s="143"/>
      <c r="AB39" s="154"/>
      <c r="AC39" s="159">
        <v>40</v>
      </c>
      <c r="AD39" s="144">
        <v>19</v>
      </c>
      <c r="AE39" s="160">
        <v>21</v>
      </c>
      <c r="AF39" s="759" t="s">
        <v>542</v>
      </c>
      <c r="AG39" s="733" t="s">
        <v>542</v>
      </c>
      <c r="AH39" s="760" t="s">
        <v>542</v>
      </c>
    </row>
    <row r="40" spans="1:34" s="94" customFormat="1" ht="10.5" customHeight="1" x14ac:dyDescent="0.2">
      <c r="A40" s="12"/>
      <c r="B40" s="13"/>
      <c r="C40" s="14"/>
      <c r="D40" s="13"/>
      <c r="E40" s="14"/>
      <c r="F40" s="14"/>
      <c r="G40" s="14"/>
      <c r="H40" s="14"/>
      <c r="I40" s="14"/>
      <c r="J40" s="14"/>
      <c r="K40" s="14"/>
      <c r="L40" s="14"/>
      <c r="M40" s="12"/>
      <c r="N40" s="12"/>
      <c r="O40" s="12"/>
      <c r="P40" s="12"/>
      <c r="Q40" s="12"/>
      <c r="R40" s="12"/>
      <c r="S40" s="12"/>
      <c r="T40" s="12"/>
      <c r="U40" s="12"/>
      <c r="V40" s="12"/>
      <c r="W40" s="12"/>
      <c r="X40" s="12"/>
      <c r="Y40" s="12"/>
      <c r="Z40" s="12"/>
      <c r="AA40" s="12"/>
      <c r="AB40" s="12"/>
      <c r="AC40" s="14"/>
      <c r="AD40" s="14"/>
      <c r="AE40" s="14"/>
      <c r="AF40" s="14"/>
      <c r="AG40" s="14"/>
      <c r="AH40" s="14"/>
    </row>
    <row r="41" spans="1:34" s="94" customFormat="1" ht="10.5" customHeight="1" x14ac:dyDescent="0.2">
      <c r="A41" s="12"/>
      <c r="B41" s="13"/>
      <c r="C41" s="14"/>
      <c r="D41" s="13"/>
      <c r="E41" s="14"/>
      <c r="F41" s="14"/>
      <c r="G41" s="14"/>
      <c r="H41" s="14"/>
      <c r="I41" s="14"/>
      <c r="J41" s="14"/>
      <c r="K41" s="14"/>
      <c r="L41" s="14"/>
      <c r="M41" s="12"/>
      <c r="N41" s="12"/>
      <c r="O41" s="12"/>
      <c r="P41" s="12"/>
      <c r="Q41" s="12"/>
      <c r="R41" s="12"/>
      <c r="S41" s="12"/>
      <c r="T41" s="12"/>
      <c r="U41" s="12"/>
      <c r="V41" s="12"/>
      <c r="W41" s="12"/>
      <c r="X41" s="12"/>
      <c r="Y41" s="12"/>
      <c r="Z41" s="12"/>
      <c r="AA41" s="12"/>
      <c r="AB41" s="12"/>
      <c r="AC41" s="14"/>
      <c r="AD41" s="14"/>
      <c r="AE41" s="14"/>
      <c r="AF41" s="14"/>
      <c r="AG41" s="14"/>
      <c r="AH41" s="14"/>
    </row>
    <row r="42" spans="1:34" s="94" customFormat="1" ht="29.25" customHeight="1" x14ac:dyDescent="0.2">
      <c r="A42" s="175" t="s">
        <v>648</v>
      </c>
      <c r="B42" s="176"/>
      <c r="C42" s="177"/>
      <c r="D42" s="178"/>
      <c r="E42" s="178"/>
      <c r="F42" s="178"/>
      <c r="G42" s="178"/>
      <c r="H42" s="178"/>
      <c r="I42" s="178"/>
      <c r="J42" s="178"/>
      <c r="K42" s="178"/>
      <c r="L42" s="178"/>
      <c r="M42" s="178"/>
      <c r="N42" s="179"/>
      <c r="O42" s="178"/>
      <c r="P42" s="178"/>
      <c r="Q42" s="178"/>
      <c r="R42" s="178"/>
      <c r="S42" s="178"/>
      <c r="T42" s="178"/>
      <c r="U42" s="178"/>
      <c r="V42" s="178"/>
      <c r="W42" s="178"/>
      <c r="X42" s="178"/>
      <c r="Y42" s="178"/>
      <c r="Z42" s="178"/>
      <c r="AA42" s="178"/>
      <c r="AB42" s="178"/>
      <c r="AC42" s="178"/>
      <c r="AD42" s="178"/>
      <c r="AE42" s="178"/>
      <c r="AF42" s="178"/>
      <c r="AG42" s="178"/>
      <c r="AH42" s="178"/>
    </row>
    <row r="43" spans="1:34" s="94" customFormat="1" ht="32.25" customHeight="1" x14ac:dyDescent="0.2">
      <c r="A43" s="1209" t="s">
        <v>649</v>
      </c>
      <c r="B43" s="1210"/>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1"/>
    </row>
    <row r="44" spans="1:34" s="24" customFormat="1" ht="9.75" customHeight="1" thickBot="1" x14ac:dyDescent="0.3">
      <c r="A44" s="180"/>
      <c r="B44" s="180"/>
      <c r="C44" s="180"/>
      <c r="D44" s="180"/>
      <c r="E44" s="180"/>
      <c r="F44" s="180"/>
      <c r="G44" s="180"/>
      <c r="H44" s="180"/>
      <c r="I44" s="180"/>
      <c r="J44" s="180"/>
      <c r="K44" s="180"/>
      <c r="L44" s="180"/>
      <c r="M44" s="180"/>
      <c r="N44" s="181"/>
      <c r="O44" s="180"/>
      <c r="P44" s="180"/>
      <c r="Q44" s="180"/>
      <c r="R44" s="180"/>
      <c r="S44" s="180"/>
      <c r="T44" s="180"/>
      <c r="U44" s="180"/>
      <c r="V44" s="180"/>
      <c r="W44" s="180"/>
      <c r="X44" s="180"/>
      <c r="Y44" s="180"/>
      <c r="Z44" s="180"/>
      <c r="AA44" s="180"/>
      <c r="AB44" s="180"/>
      <c r="AC44" s="180"/>
      <c r="AD44" s="180"/>
      <c r="AE44" s="180"/>
      <c r="AF44" s="180"/>
      <c r="AG44" s="180"/>
      <c r="AH44" s="180"/>
    </row>
    <row r="45" spans="1:34" s="24" customFormat="1" ht="34.5" customHeight="1" x14ac:dyDescent="0.25">
      <c r="A45" s="1170" t="s">
        <v>19</v>
      </c>
      <c r="B45" s="1171" t="s">
        <v>1</v>
      </c>
      <c r="C45" s="1171" t="s">
        <v>180</v>
      </c>
      <c r="D45" s="1171" t="s">
        <v>181</v>
      </c>
      <c r="E45" s="1193" t="s">
        <v>182</v>
      </c>
      <c r="F45" s="1170" t="s">
        <v>690</v>
      </c>
      <c r="G45" s="1171"/>
      <c r="H45" s="1172"/>
      <c r="I45" s="1205" t="s">
        <v>6</v>
      </c>
      <c r="J45" s="1171"/>
      <c r="K45" s="1171" t="s">
        <v>7</v>
      </c>
      <c r="L45" s="1171"/>
      <c r="M45" s="1171" t="s">
        <v>8</v>
      </c>
      <c r="N45" s="1171"/>
      <c r="O45" s="1171" t="s">
        <v>9</v>
      </c>
      <c r="P45" s="1171"/>
      <c r="Q45" s="1171" t="s">
        <v>10</v>
      </c>
      <c r="R45" s="1171"/>
      <c r="S45" s="1171" t="s">
        <v>11</v>
      </c>
      <c r="T45" s="1171"/>
      <c r="U45" s="1171" t="s">
        <v>12</v>
      </c>
      <c r="V45" s="1171"/>
      <c r="W45" s="1171" t="s">
        <v>13</v>
      </c>
      <c r="X45" s="1171"/>
      <c r="Y45" s="1171" t="s">
        <v>14</v>
      </c>
      <c r="Z45" s="1171"/>
      <c r="AA45" s="1171" t="s">
        <v>15</v>
      </c>
      <c r="AB45" s="1193"/>
      <c r="AC45" s="1170" t="s">
        <v>691</v>
      </c>
      <c r="AD45" s="1171"/>
      <c r="AE45" s="1172"/>
      <c r="AF45" s="1194" t="s">
        <v>722</v>
      </c>
      <c r="AG45" s="1195"/>
      <c r="AH45" s="1196"/>
    </row>
    <row r="46" spans="1:34" ht="31.5" customHeight="1" x14ac:dyDescent="0.25">
      <c r="A46" s="1184"/>
      <c r="B46" s="1182"/>
      <c r="C46" s="1182"/>
      <c r="D46" s="1182"/>
      <c r="E46" s="1183"/>
      <c r="F46" s="1184"/>
      <c r="G46" s="1182"/>
      <c r="H46" s="1185"/>
      <c r="I46" s="1200" t="s">
        <v>0</v>
      </c>
      <c r="J46" s="1201"/>
      <c r="K46" s="1201"/>
      <c r="L46" s="1201"/>
      <c r="M46" s="1201"/>
      <c r="N46" s="1201"/>
      <c r="O46" s="1201"/>
      <c r="P46" s="1201"/>
      <c r="Q46" s="1201"/>
      <c r="R46" s="1201"/>
      <c r="S46" s="1201"/>
      <c r="T46" s="1201"/>
      <c r="U46" s="1201"/>
      <c r="V46" s="1201"/>
      <c r="W46" s="1201"/>
      <c r="X46" s="1201"/>
      <c r="Y46" s="1201"/>
      <c r="Z46" s="1201"/>
      <c r="AA46" s="1201"/>
      <c r="AB46" s="1202"/>
      <c r="AC46" s="1184"/>
      <c r="AD46" s="1182"/>
      <c r="AE46" s="1185"/>
      <c r="AF46" s="1197"/>
      <c r="AG46" s="1198"/>
      <c r="AH46" s="1199"/>
    </row>
    <row r="47" spans="1:34" s="2" customFormat="1" ht="28.5" customHeight="1" thickBot="1" x14ac:dyDescent="0.3">
      <c r="A47" s="1206"/>
      <c r="B47" s="1207"/>
      <c r="C47" s="1207"/>
      <c r="D47" s="1207"/>
      <c r="E47" s="1208"/>
      <c r="F47" s="87" t="s">
        <v>18</v>
      </c>
      <c r="G47" s="81" t="s">
        <v>16</v>
      </c>
      <c r="H47" s="170" t="s">
        <v>17</v>
      </c>
      <c r="I47" s="171" t="s">
        <v>16</v>
      </c>
      <c r="J47" s="81" t="s">
        <v>17</v>
      </c>
      <c r="K47" s="81" t="s">
        <v>16</v>
      </c>
      <c r="L47" s="81" t="s">
        <v>17</v>
      </c>
      <c r="M47" s="81" t="s">
        <v>16</v>
      </c>
      <c r="N47" s="172" t="s">
        <v>17</v>
      </c>
      <c r="O47" s="81" t="s">
        <v>16</v>
      </c>
      <c r="P47" s="81" t="s">
        <v>17</v>
      </c>
      <c r="Q47" s="81" t="s">
        <v>16</v>
      </c>
      <c r="R47" s="81" t="s">
        <v>17</v>
      </c>
      <c r="S47" s="81" t="s">
        <v>16</v>
      </c>
      <c r="T47" s="81" t="s">
        <v>17</v>
      </c>
      <c r="U47" s="81" t="s">
        <v>16</v>
      </c>
      <c r="V47" s="81" t="s">
        <v>17</v>
      </c>
      <c r="W47" s="81" t="s">
        <v>16</v>
      </c>
      <c r="X47" s="81" t="s">
        <v>17</v>
      </c>
      <c r="Y47" s="81" t="s">
        <v>16</v>
      </c>
      <c r="Z47" s="81" t="s">
        <v>17</v>
      </c>
      <c r="AA47" s="81" t="s">
        <v>16</v>
      </c>
      <c r="AB47" s="173" t="s">
        <v>17</v>
      </c>
      <c r="AC47" s="87" t="s">
        <v>18</v>
      </c>
      <c r="AD47" s="81" t="s">
        <v>16</v>
      </c>
      <c r="AE47" s="170" t="s">
        <v>17</v>
      </c>
      <c r="AF47" s="87" t="s">
        <v>18</v>
      </c>
      <c r="AG47" s="81" t="s">
        <v>16</v>
      </c>
      <c r="AH47" s="170" t="s">
        <v>17</v>
      </c>
    </row>
    <row r="48" spans="1:34" s="94" customFormat="1" ht="35.25" customHeight="1" x14ac:dyDescent="0.2">
      <c r="A48" s="145" t="s">
        <v>638</v>
      </c>
      <c r="B48" s="146" t="s">
        <v>528</v>
      </c>
      <c r="C48" s="732" t="s">
        <v>23</v>
      </c>
      <c r="D48" s="732" t="s">
        <v>542</v>
      </c>
      <c r="E48" s="734" t="s">
        <v>542</v>
      </c>
      <c r="F48" s="150" t="s">
        <v>542</v>
      </c>
      <c r="G48" s="732" t="s">
        <v>542</v>
      </c>
      <c r="H48" s="149" t="s">
        <v>542</v>
      </c>
      <c r="I48" s="162">
        <v>0</v>
      </c>
      <c r="J48" s="745">
        <v>0</v>
      </c>
      <c r="K48" s="745">
        <v>0</v>
      </c>
      <c r="L48" s="745">
        <v>0</v>
      </c>
      <c r="M48" s="148">
        <v>0</v>
      </c>
      <c r="N48" s="148">
        <v>0</v>
      </c>
      <c r="O48" s="85">
        <v>0</v>
      </c>
      <c r="P48" s="85">
        <v>0</v>
      </c>
      <c r="Q48" s="148">
        <v>0</v>
      </c>
      <c r="R48" s="148">
        <v>0</v>
      </c>
      <c r="S48" s="148">
        <v>0</v>
      </c>
      <c r="T48" s="148">
        <v>4</v>
      </c>
      <c r="U48" s="497">
        <f>AD48-S48-Q48-O48-M48</f>
        <v>0</v>
      </c>
      <c r="V48" s="497">
        <f>AE48-T48-R48-P48-N48</f>
        <v>0</v>
      </c>
      <c r="W48" s="147"/>
      <c r="X48" s="147"/>
      <c r="Y48" s="147"/>
      <c r="Z48" s="147"/>
      <c r="AA48" s="147"/>
      <c r="AB48" s="151"/>
      <c r="AC48" s="182">
        <v>4</v>
      </c>
      <c r="AD48" s="745">
        <v>0</v>
      </c>
      <c r="AE48" s="183">
        <v>4</v>
      </c>
      <c r="AF48" s="150" t="s">
        <v>542</v>
      </c>
      <c r="AG48" s="732" t="s">
        <v>542</v>
      </c>
      <c r="AH48" s="149" t="s">
        <v>542</v>
      </c>
    </row>
    <row r="49" spans="1:34" s="8" customFormat="1" ht="35.25" customHeight="1" x14ac:dyDescent="0.2">
      <c r="A49" s="129" t="s">
        <v>639</v>
      </c>
      <c r="B49" s="130" t="s">
        <v>529</v>
      </c>
      <c r="C49" s="732" t="s">
        <v>23</v>
      </c>
      <c r="D49" s="41" t="s">
        <v>542</v>
      </c>
      <c r="E49" s="161" t="s">
        <v>542</v>
      </c>
      <c r="F49" s="39" t="s">
        <v>542</v>
      </c>
      <c r="G49" s="41" t="s">
        <v>542</v>
      </c>
      <c r="H49" s="108" t="s">
        <v>542</v>
      </c>
      <c r="I49" s="163">
        <v>0</v>
      </c>
      <c r="J49" s="112">
        <v>0</v>
      </c>
      <c r="K49" s="112">
        <v>0</v>
      </c>
      <c r="L49" s="112">
        <v>0</v>
      </c>
      <c r="M49" s="131">
        <v>0</v>
      </c>
      <c r="N49" s="131">
        <v>0</v>
      </c>
      <c r="O49" s="48">
        <v>0</v>
      </c>
      <c r="P49" s="48">
        <v>0</v>
      </c>
      <c r="Q49" s="148">
        <v>0</v>
      </c>
      <c r="R49" s="148">
        <v>0</v>
      </c>
      <c r="S49" s="148">
        <v>0</v>
      </c>
      <c r="T49" s="148">
        <v>0</v>
      </c>
      <c r="U49" s="497">
        <f t="shared" ref="U49:V56" si="2">AD49-S49-Q49-O49-M49</f>
        <v>0</v>
      </c>
      <c r="V49" s="497">
        <f t="shared" si="2"/>
        <v>0</v>
      </c>
      <c r="W49" s="38"/>
      <c r="X49" s="38"/>
      <c r="Y49" s="38"/>
      <c r="Z49" s="38"/>
      <c r="AA49" s="38"/>
      <c r="AB49" s="152"/>
      <c r="AC49" s="184">
        <v>0</v>
      </c>
      <c r="AD49" s="112">
        <v>0</v>
      </c>
      <c r="AE49" s="185">
        <v>0</v>
      </c>
      <c r="AF49" s="39" t="s">
        <v>542</v>
      </c>
      <c r="AG49" s="41" t="s">
        <v>542</v>
      </c>
      <c r="AH49" s="108" t="s">
        <v>542</v>
      </c>
    </row>
    <row r="50" spans="1:34" s="94" customFormat="1" ht="35.25" customHeight="1" x14ac:dyDescent="0.2">
      <c r="A50" s="132" t="s">
        <v>196</v>
      </c>
      <c r="B50" s="130" t="s">
        <v>184</v>
      </c>
      <c r="C50" s="732" t="s">
        <v>23</v>
      </c>
      <c r="D50" s="41" t="s">
        <v>542</v>
      </c>
      <c r="E50" s="161" t="s">
        <v>542</v>
      </c>
      <c r="F50" s="39" t="s">
        <v>542</v>
      </c>
      <c r="G50" s="41" t="s">
        <v>542</v>
      </c>
      <c r="H50" s="108" t="s">
        <v>542</v>
      </c>
      <c r="I50" s="163">
        <v>0</v>
      </c>
      <c r="J50" s="112">
        <v>0</v>
      </c>
      <c r="K50" s="112">
        <v>0</v>
      </c>
      <c r="L50" s="112">
        <v>0</v>
      </c>
      <c r="M50" s="131">
        <v>0</v>
      </c>
      <c r="N50" s="131">
        <v>0</v>
      </c>
      <c r="O50" s="48">
        <v>0</v>
      </c>
      <c r="P50" s="48">
        <v>0</v>
      </c>
      <c r="Q50" s="148">
        <v>0</v>
      </c>
      <c r="R50" s="148">
        <v>0</v>
      </c>
      <c r="S50" s="148">
        <v>0</v>
      </c>
      <c r="T50" s="148">
        <v>0</v>
      </c>
      <c r="U50" s="497">
        <f t="shared" si="2"/>
        <v>0</v>
      </c>
      <c r="V50" s="497">
        <f t="shared" si="2"/>
        <v>0</v>
      </c>
      <c r="W50" s="38"/>
      <c r="X50" s="38"/>
      <c r="Y50" s="38"/>
      <c r="Z50" s="38"/>
      <c r="AA50" s="38"/>
      <c r="AB50" s="152"/>
      <c r="AC50" s="184">
        <v>0</v>
      </c>
      <c r="AD50" s="112">
        <v>0</v>
      </c>
      <c r="AE50" s="185">
        <v>0</v>
      </c>
      <c r="AF50" s="39" t="s">
        <v>542</v>
      </c>
      <c r="AG50" s="41" t="s">
        <v>542</v>
      </c>
      <c r="AH50" s="108" t="s">
        <v>542</v>
      </c>
    </row>
    <row r="51" spans="1:34" s="94" customFormat="1" ht="48" customHeight="1" x14ac:dyDescent="0.2">
      <c r="A51" s="138" t="s">
        <v>193</v>
      </c>
      <c r="B51" s="130" t="s">
        <v>530</v>
      </c>
      <c r="C51" s="732" t="s">
        <v>23</v>
      </c>
      <c r="D51" s="41" t="s">
        <v>542</v>
      </c>
      <c r="E51" s="161" t="s">
        <v>542</v>
      </c>
      <c r="F51" s="39" t="s">
        <v>542</v>
      </c>
      <c r="G51" s="41" t="s">
        <v>542</v>
      </c>
      <c r="H51" s="108" t="s">
        <v>542</v>
      </c>
      <c r="I51" s="163">
        <v>0</v>
      </c>
      <c r="J51" s="112">
        <v>0</v>
      </c>
      <c r="K51" s="112">
        <v>0</v>
      </c>
      <c r="L51" s="112">
        <v>0</v>
      </c>
      <c r="M51" s="131">
        <v>0</v>
      </c>
      <c r="N51" s="131">
        <v>0</v>
      </c>
      <c r="O51" s="48">
        <v>0</v>
      </c>
      <c r="P51" s="48">
        <v>1</v>
      </c>
      <c r="Q51" s="148">
        <v>2</v>
      </c>
      <c r="R51" s="148">
        <v>25</v>
      </c>
      <c r="S51" s="148">
        <v>2</v>
      </c>
      <c r="T51" s="148">
        <v>38</v>
      </c>
      <c r="U51" s="497">
        <f t="shared" si="2"/>
        <v>2</v>
      </c>
      <c r="V51" s="497">
        <f t="shared" si="2"/>
        <v>22</v>
      </c>
      <c r="W51" s="38"/>
      <c r="X51" s="38"/>
      <c r="Y51" s="38"/>
      <c r="Z51" s="38"/>
      <c r="AA51" s="38"/>
      <c r="AB51" s="152"/>
      <c r="AC51" s="184">
        <v>92</v>
      </c>
      <c r="AD51" s="112">
        <v>6</v>
      </c>
      <c r="AE51" s="185">
        <v>86</v>
      </c>
      <c r="AF51" s="39" t="s">
        <v>542</v>
      </c>
      <c r="AG51" s="41" t="s">
        <v>542</v>
      </c>
      <c r="AH51" s="108" t="s">
        <v>542</v>
      </c>
    </row>
    <row r="52" spans="1:34" s="94" customFormat="1" ht="89.25" customHeight="1" x14ac:dyDescent="0.2">
      <c r="A52" s="139" t="s">
        <v>640</v>
      </c>
      <c r="B52" s="140" t="s">
        <v>531</v>
      </c>
      <c r="C52" s="732" t="s">
        <v>23</v>
      </c>
      <c r="D52" s="41" t="s">
        <v>542</v>
      </c>
      <c r="E52" s="161" t="s">
        <v>542</v>
      </c>
      <c r="F52" s="39" t="s">
        <v>542</v>
      </c>
      <c r="G52" s="41" t="s">
        <v>542</v>
      </c>
      <c r="H52" s="108" t="s">
        <v>542</v>
      </c>
      <c r="I52" s="163">
        <v>0</v>
      </c>
      <c r="J52" s="112">
        <v>0</v>
      </c>
      <c r="K52" s="112">
        <v>0</v>
      </c>
      <c r="L52" s="112">
        <v>0</v>
      </c>
      <c r="M52" s="131">
        <v>0</v>
      </c>
      <c r="N52" s="131">
        <v>0</v>
      </c>
      <c r="O52" s="48">
        <v>0</v>
      </c>
      <c r="P52" s="48">
        <v>1</v>
      </c>
      <c r="Q52" s="148">
        <v>0</v>
      </c>
      <c r="R52" s="148">
        <v>6</v>
      </c>
      <c r="S52" s="148">
        <v>1</v>
      </c>
      <c r="T52" s="148">
        <v>15</v>
      </c>
      <c r="U52" s="497">
        <f t="shared" si="2"/>
        <v>0</v>
      </c>
      <c r="V52" s="497">
        <f t="shared" si="2"/>
        <v>5</v>
      </c>
      <c r="W52" s="38"/>
      <c r="X52" s="38"/>
      <c r="Y52" s="38"/>
      <c r="Z52" s="38"/>
      <c r="AA52" s="38"/>
      <c r="AB52" s="152"/>
      <c r="AC52" s="184">
        <v>28</v>
      </c>
      <c r="AD52" s="112">
        <v>1</v>
      </c>
      <c r="AE52" s="185">
        <v>27</v>
      </c>
      <c r="AF52" s="39" t="s">
        <v>542</v>
      </c>
      <c r="AG52" s="41" t="s">
        <v>542</v>
      </c>
      <c r="AH52" s="108" t="s">
        <v>542</v>
      </c>
    </row>
    <row r="53" spans="1:34" s="94" customFormat="1" ht="55.5" customHeight="1" x14ac:dyDescent="0.2">
      <c r="A53" s="138" t="s">
        <v>197</v>
      </c>
      <c r="B53" s="140" t="s">
        <v>641</v>
      </c>
      <c r="C53" s="732" t="s">
        <v>23</v>
      </c>
      <c r="D53" s="41" t="s">
        <v>542</v>
      </c>
      <c r="E53" s="161" t="s">
        <v>542</v>
      </c>
      <c r="F53" s="39" t="s">
        <v>542</v>
      </c>
      <c r="G53" s="41" t="s">
        <v>542</v>
      </c>
      <c r="H53" s="108" t="s">
        <v>542</v>
      </c>
      <c r="I53" s="163">
        <v>0</v>
      </c>
      <c r="J53" s="112">
        <v>0</v>
      </c>
      <c r="K53" s="112">
        <v>0</v>
      </c>
      <c r="L53" s="112">
        <v>0</v>
      </c>
      <c r="M53" s="131">
        <v>0</v>
      </c>
      <c r="N53" s="131">
        <v>0</v>
      </c>
      <c r="O53" s="48">
        <v>0</v>
      </c>
      <c r="P53" s="48">
        <v>0</v>
      </c>
      <c r="Q53" s="148">
        <v>6</v>
      </c>
      <c r="R53" s="148">
        <v>61</v>
      </c>
      <c r="S53" s="148">
        <v>0</v>
      </c>
      <c r="T53" s="148">
        <v>0</v>
      </c>
      <c r="U53" s="497">
        <f t="shared" si="2"/>
        <v>0</v>
      </c>
      <c r="V53" s="497">
        <f t="shared" si="2"/>
        <v>0</v>
      </c>
      <c r="W53" s="38"/>
      <c r="X53" s="38"/>
      <c r="Y53" s="38"/>
      <c r="Z53" s="38"/>
      <c r="AA53" s="38"/>
      <c r="AB53" s="152"/>
      <c r="AC53" s="184">
        <v>67</v>
      </c>
      <c r="AD53" s="112">
        <v>6</v>
      </c>
      <c r="AE53" s="185">
        <v>61</v>
      </c>
      <c r="AF53" s="39" t="s">
        <v>542</v>
      </c>
      <c r="AG53" s="41" t="s">
        <v>542</v>
      </c>
      <c r="AH53" s="108" t="s">
        <v>542</v>
      </c>
    </row>
    <row r="54" spans="1:34" s="94" customFormat="1" ht="47.25" customHeight="1" x14ac:dyDescent="0.2">
      <c r="A54" s="101" t="s">
        <v>198</v>
      </c>
      <c r="B54" s="104" t="s">
        <v>343</v>
      </c>
      <c r="C54" s="732" t="s">
        <v>23</v>
      </c>
      <c r="D54" s="41" t="s">
        <v>542</v>
      </c>
      <c r="E54" s="161" t="s">
        <v>542</v>
      </c>
      <c r="F54" s="39" t="s">
        <v>542</v>
      </c>
      <c r="G54" s="41" t="s">
        <v>542</v>
      </c>
      <c r="H54" s="108" t="s">
        <v>542</v>
      </c>
      <c r="I54" s="163">
        <v>0</v>
      </c>
      <c r="J54" s="112">
        <v>0</v>
      </c>
      <c r="K54" s="112">
        <v>0</v>
      </c>
      <c r="L54" s="112">
        <v>0</v>
      </c>
      <c r="M54" s="131">
        <v>0</v>
      </c>
      <c r="N54" s="131">
        <v>0</v>
      </c>
      <c r="O54" s="48">
        <v>0</v>
      </c>
      <c r="P54" s="48">
        <v>0</v>
      </c>
      <c r="Q54" s="148">
        <v>3</v>
      </c>
      <c r="R54" s="148">
        <v>57</v>
      </c>
      <c r="S54" s="148">
        <v>0</v>
      </c>
      <c r="T54" s="148">
        <v>0</v>
      </c>
      <c r="U54" s="497">
        <f t="shared" si="2"/>
        <v>0</v>
      </c>
      <c r="V54" s="497">
        <f t="shared" si="2"/>
        <v>0</v>
      </c>
      <c r="W54" s="40"/>
      <c r="X54" s="40"/>
      <c r="Y54" s="40"/>
      <c r="Z54" s="40"/>
      <c r="AA54" s="40"/>
      <c r="AB54" s="153"/>
      <c r="AC54" s="184">
        <v>60</v>
      </c>
      <c r="AD54" s="112">
        <v>3</v>
      </c>
      <c r="AE54" s="185">
        <v>57</v>
      </c>
      <c r="AF54" s="39" t="s">
        <v>542</v>
      </c>
      <c r="AG54" s="41" t="s">
        <v>542</v>
      </c>
      <c r="AH54" s="108" t="s">
        <v>542</v>
      </c>
    </row>
    <row r="55" spans="1:34" s="94" customFormat="1" ht="60" customHeight="1" x14ac:dyDescent="0.2">
      <c r="A55" s="132" t="s">
        <v>643</v>
      </c>
      <c r="B55" s="140" t="s">
        <v>644</v>
      </c>
      <c r="C55" s="732" t="s">
        <v>23</v>
      </c>
      <c r="D55" s="41" t="s">
        <v>542</v>
      </c>
      <c r="E55" s="161" t="s">
        <v>542</v>
      </c>
      <c r="F55" s="39" t="s">
        <v>542</v>
      </c>
      <c r="G55" s="41" t="s">
        <v>542</v>
      </c>
      <c r="H55" s="108" t="s">
        <v>542</v>
      </c>
      <c r="I55" s="163">
        <v>0</v>
      </c>
      <c r="J55" s="112">
        <v>0</v>
      </c>
      <c r="K55" s="112">
        <v>0</v>
      </c>
      <c r="L55" s="112">
        <v>0</v>
      </c>
      <c r="M55" s="131">
        <v>0</v>
      </c>
      <c r="N55" s="131">
        <v>0</v>
      </c>
      <c r="O55" s="48">
        <v>0</v>
      </c>
      <c r="P55" s="48">
        <v>0</v>
      </c>
      <c r="Q55" s="148">
        <v>0</v>
      </c>
      <c r="R55" s="148">
        <v>0</v>
      </c>
      <c r="S55" s="148">
        <v>0</v>
      </c>
      <c r="T55" s="148">
        <v>0</v>
      </c>
      <c r="U55" s="497">
        <f t="shared" si="2"/>
        <v>0</v>
      </c>
      <c r="V55" s="497">
        <f t="shared" si="2"/>
        <v>0</v>
      </c>
      <c r="W55" s="40"/>
      <c r="X55" s="40"/>
      <c r="Y55" s="40"/>
      <c r="Z55" s="40"/>
      <c r="AA55" s="40"/>
      <c r="AB55" s="153"/>
      <c r="AC55" s="184">
        <v>0</v>
      </c>
      <c r="AD55" s="112">
        <v>0</v>
      </c>
      <c r="AE55" s="185">
        <v>0</v>
      </c>
      <c r="AF55" s="39" t="s">
        <v>542</v>
      </c>
      <c r="AG55" s="41" t="s">
        <v>542</v>
      </c>
      <c r="AH55" s="108" t="s">
        <v>542</v>
      </c>
    </row>
    <row r="56" spans="1:34" s="94" customFormat="1" ht="70.5" customHeight="1" thickBot="1" x14ac:dyDescent="0.25">
      <c r="A56" s="174" t="s">
        <v>645</v>
      </c>
      <c r="B56" s="401" t="s">
        <v>646</v>
      </c>
      <c r="C56" s="733" t="s">
        <v>23</v>
      </c>
      <c r="D56" s="733" t="s">
        <v>542</v>
      </c>
      <c r="E56" s="735" t="s">
        <v>542</v>
      </c>
      <c r="F56" s="759" t="s">
        <v>542</v>
      </c>
      <c r="G56" s="733" t="s">
        <v>542</v>
      </c>
      <c r="H56" s="760" t="s">
        <v>542</v>
      </c>
      <c r="I56" s="165">
        <v>0</v>
      </c>
      <c r="J56" s="728">
        <v>0</v>
      </c>
      <c r="K56" s="728">
        <v>0</v>
      </c>
      <c r="L56" s="728">
        <v>0</v>
      </c>
      <c r="M56" s="144">
        <v>0</v>
      </c>
      <c r="N56" s="144">
        <v>0</v>
      </c>
      <c r="O56" s="756">
        <v>0</v>
      </c>
      <c r="P56" s="756">
        <v>0</v>
      </c>
      <c r="Q56" s="144">
        <v>0</v>
      </c>
      <c r="R56" s="144">
        <v>3</v>
      </c>
      <c r="S56" s="144">
        <v>0</v>
      </c>
      <c r="T56" s="144">
        <v>0</v>
      </c>
      <c r="U56" s="766">
        <f t="shared" si="2"/>
        <v>0</v>
      </c>
      <c r="V56" s="766">
        <f t="shared" si="2"/>
        <v>0</v>
      </c>
      <c r="W56" s="143"/>
      <c r="X56" s="143"/>
      <c r="Y56" s="143"/>
      <c r="Z56" s="143"/>
      <c r="AA56" s="143"/>
      <c r="AB56" s="154"/>
      <c r="AC56" s="270">
        <v>3</v>
      </c>
      <c r="AD56" s="733">
        <v>0</v>
      </c>
      <c r="AE56" s="760">
        <v>3</v>
      </c>
      <c r="AF56" s="759" t="s">
        <v>542</v>
      </c>
      <c r="AG56" s="733" t="s">
        <v>542</v>
      </c>
      <c r="AH56" s="760" t="s">
        <v>542</v>
      </c>
    </row>
    <row r="57" spans="1:34" s="94" customFormat="1" ht="13.5" customHeight="1" x14ac:dyDescent="0.2">
      <c r="A57" s="12"/>
      <c r="B57" s="13"/>
      <c r="C57" s="14"/>
      <c r="D57" s="13"/>
      <c r="E57" s="14"/>
      <c r="F57" s="14"/>
      <c r="G57" s="14"/>
      <c r="H57" s="14"/>
      <c r="I57" s="14"/>
      <c r="J57" s="14"/>
      <c r="K57" s="14"/>
      <c r="L57" s="14"/>
      <c r="M57" s="12"/>
      <c r="N57" s="12"/>
      <c r="O57" s="12"/>
      <c r="P57" s="12"/>
      <c r="Q57" s="12"/>
      <c r="R57" s="12"/>
      <c r="S57" s="12"/>
      <c r="T57" s="12"/>
      <c r="U57" s="12"/>
      <c r="V57" s="12"/>
      <c r="W57" s="12"/>
      <c r="X57" s="12"/>
      <c r="Y57" s="12"/>
      <c r="Z57" s="12"/>
      <c r="AA57" s="12"/>
      <c r="AB57" s="12"/>
      <c r="AC57" s="14"/>
      <c r="AD57" s="14"/>
      <c r="AE57" s="14"/>
      <c r="AF57" s="14"/>
      <c r="AG57" s="14"/>
      <c r="AH57" s="14"/>
    </row>
    <row r="58" spans="1:34" s="94" customFormat="1" ht="30.75" customHeight="1" x14ac:dyDescent="0.2">
      <c r="A58" s="125" t="s">
        <v>351</v>
      </c>
      <c r="B58" s="126"/>
      <c r="C58" s="30"/>
      <c r="D58" s="29"/>
      <c r="E58" s="29"/>
      <c r="F58" s="29"/>
      <c r="G58" s="29"/>
      <c r="H58" s="29"/>
      <c r="I58" s="29"/>
      <c r="J58" s="29"/>
      <c r="K58" s="29"/>
      <c r="L58" s="29"/>
      <c r="M58" s="29"/>
      <c r="N58" s="88"/>
      <c r="O58" s="29"/>
      <c r="P58" s="29"/>
      <c r="Q58" s="29"/>
      <c r="R58" s="29"/>
      <c r="S58" s="29"/>
      <c r="T58" s="29"/>
      <c r="U58" s="29"/>
      <c r="V58" s="29"/>
      <c r="W58" s="29"/>
      <c r="X58" s="29"/>
      <c r="Y58" s="29"/>
      <c r="Z58" s="29"/>
      <c r="AA58" s="29"/>
      <c r="AB58" s="29"/>
      <c r="AC58" s="29"/>
      <c r="AD58" s="29"/>
      <c r="AE58" s="29"/>
      <c r="AF58" s="29"/>
      <c r="AG58" s="29"/>
      <c r="AH58" s="29"/>
    </row>
    <row r="59" spans="1:34" s="94" customFormat="1" ht="24.75" customHeight="1" x14ac:dyDescent="0.2">
      <c r="A59" s="1203" t="s">
        <v>491</v>
      </c>
      <c r="B59" s="1203"/>
      <c r="C59" s="1203"/>
      <c r="D59" s="1203"/>
      <c r="E59" s="1203"/>
      <c r="F59" s="1203"/>
      <c r="G59" s="1203"/>
      <c r="H59" s="1203"/>
      <c r="I59" s="1203"/>
      <c r="J59" s="1203"/>
      <c r="K59" s="1203"/>
      <c r="L59" s="1203"/>
      <c r="M59" s="1203"/>
      <c r="N59" s="1203"/>
      <c r="O59" s="1203"/>
      <c r="P59" s="1203"/>
      <c r="Q59" s="1203"/>
      <c r="R59" s="1203"/>
      <c r="S59" s="1203"/>
      <c r="T59" s="1203"/>
      <c r="U59" s="1203"/>
      <c r="V59" s="1203"/>
      <c r="W59" s="1203"/>
      <c r="X59" s="1203"/>
      <c r="Y59" s="1203"/>
      <c r="Z59" s="1203"/>
      <c r="AA59" s="1203"/>
      <c r="AB59" s="1203"/>
      <c r="AC59" s="1203"/>
      <c r="AD59" s="1203"/>
      <c r="AE59" s="1203"/>
      <c r="AF59" s="1203"/>
      <c r="AG59" s="1203"/>
      <c r="AH59" s="1203"/>
    </row>
    <row r="60" spans="1:34" s="24" customFormat="1" ht="8.25" customHeight="1" thickBot="1" x14ac:dyDescent="0.3">
      <c r="A60" s="7"/>
      <c r="B60" s="7"/>
      <c r="C60" s="7"/>
      <c r="D60" s="7"/>
      <c r="E60" s="7"/>
      <c r="F60" s="7"/>
      <c r="G60" s="7"/>
      <c r="H60" s="7"/>
      <c r="I60" s="7"/>
      <c r="J60" s="7"/>
      <c r="K60" s="7"/>
      <c r="L60" s="7"/>
      <c r="M60" s="7"/>
      <c r="N60" s="89"/>
      <c r="O60" s="7"/>
      <c r="P60" s="7"/>
      <c r="Q60" s="7"/>
      <c r="R60" s="7"/>
      <c r="S60" s="7"/>
      <c r="T60" s="7"/>
      <c r="U60" s="7"/>
      <c r="V60" s="7"/>
      <c r="W60" s="7"/>
      <c r="X60" s="7"/>
      <c r="Y60" s="7"/>
      <c r="Z60" s="7"/>
      <c r="AA60" s="7"/>
      <c r="AB60" s="7"/>
      <c r="AC60" s="7"/>
      <c r="AD60" s="7"/>
      <c r="AE60" s="7"/>
      <c r="AF60" s="7"/>
      <c r="AG60" s="7"/>
      <c r="AH60" s="7"/>
    </row>
    <row r="61" spans="1:34" s="24" customFormat="1" ht="29.25" customHeight="1" x14ac:dyDescent="0.25">
      <c r="A61" s="1170" t="s">
        <v>19</v>
      </c>
      <c r="B61" s="1171" t="s">
        <v>1</v>
      </c>
      <c r="C61" s="1171" t="s">
        <v>180</v>
      </c>
      <c r="D61" s="1171" t="s">
        <v>181</v>
      </c>
      <c r="E61" s="1193" t="s">
        <v>182</v>
      </c>
      <c r="F61" s="1170" t="s">
        <v>690</v>
      </c>
      <c r="G61" s="1171"/>
      <c r="H61" s="1172"/>
      <c r="I61" s="1205" t="s">
        <v>6</v>
      </c>
      <c r="J61" s="1171"/>
      <c r="K61" s="1171" t="s">
        <v>7</v>
      </c>
      <c r="L61" s="1171"/>
      <c r="M61" s="1171" t="s">
        <v>8</v>
      </c>
      <c r="N61" s="1171"/>
      <c r="O61" s="1171" t="s">
        <v>9</v>
      </c>
      <c r="P61" s="1171"/>
      <c r="Q61" s="1171" t="s">
        <v>10</v>
      </c>
      <c r="R61" s="1171"/>
      <c r="S61" s="1171" t="s">
        <v>11</v>
      </c>
      <c r="T61" s="1171"/>
      <c r="U61" s="1171" t="s">
        <v>12</v>
      </c>
      <c r="V61" s="1171"/>
      <c r="W61" s="1171" t="s">
        <v>13</v>
      </c>
      <c r="X61" s="1171"/>
      <c r="Y61" s="1171" t="s">
        <v>14</v>
      </c>
      <c r="Z61" s="1171"/>
      <c r="AA61" s="1171" t="s">
        <v>15</v>
      </c>
      <c r="AB61" s="1193"/>
      <c r="AC61" s="1170" t="s">
        <v>691</v>
      </c>
      <c r="AD61" s="1171"/>
      <c r="AE61" s="1172"/>
      <c r="AF61" s="1194" t="s">
        <v>722</v>
      </c>
      <c r="AG61" s="1195"/>
      <c r="AH61" s="1196"/>
    </row>
    <row r="62" spans="1:34" ht="36.75" customHeight="1" x14ac:dyDescent="0.25">
      <c r="A62" s="1184"/>
      <c r="B62" s="1182"/>
      <c r="C62" s="1182"/>
      <c r="D62" s="1182"/>
      <c r="E62" s="1183"/>
      <c r="F62" s="1184"/>
      <c r="G62" s="1182"/>
      <c r="H62" s="1185"/>
      <c r="I62" s="1200" t="s">
        <v>0</v>
      </c>
      <c r="J62" s="1201"/>
      <c r="K62" s="1201"/>
      <c r="L62" s="1201"/>
      <c r="M62" s="1201"/>
      <c r="N62" s="1201"/>
      <c r="O62" s="1201"/>
      <c r="P62" s="1201"/>
      <c r="Q62" s="1201"/>
      <c r="R62" s="1201"/>
      <c r="S62" s="1201"/>
      <c r="T62" s="1201"/>
      <c r="U62" s="1201"/>
      <c r="V62" s="1201"/>
      <c r="W62" s="1201"/>
      <c r="X62" s="1201"/>
      <c r="Y62" s="1201"/>
      <c r="Z62" s="1201"/>
      <c r="AA62" s="1201"/>
      <c r="AB62" s="1202"/>
      <c r="AC62" s="1184"/>
      <c r="AD62" s="1182"/>
      <c r="AE62" s="1185"/>
      <c r="AF62" s="1197"/>
      <c r="AG62" s="1198"/>
      <c r="AH62" s="1199"/>
    </row>
    <row r="63" spans="1:34" s="2" customFormat="1" ht="24" customHeight="1" thickBot="1" x14ac:dyDescent="0.3">
      <c r="A63" s="1206"/>
      <c r="B63" s="1207"/>
      <c r="C63" s="1207"/>
      <c r="D63" s="1207"/>
      <c r="E63" s="1208"/>
      <c r="F63" s="87" t="s">
        <v>18</v>
      </c>
      <c r="G63" s="81" t="s">
        <v>16</v>
      </c>
      <c r="H63" s="170" t="s">
        <v>17</v>
      </c>
      <c r="I63" s="171" t="s">
        <v>16</v>
      </c>
      <c r="J63" s="81" t="s">
        <v>17</v>
      </c>
      <c r="K63" s="81" t="s">
        <v>16</v>
      </c>
      <c r="L63" s="81" t="s">
        <v>17</v>
      </c>
      <c r="M63" s="81" t="s">
        <v>16</v>
      </c>
      <c r="N63" s="172" t="s">
        <v>17</v>
      </c>
      <c r="O63" s="81" t="s">
        <v>16</v>
      </c>
      <c r="P63" s="81" t="s">
        <v>17</v>
      </c>
      <c r="Q63" s="81" t="s">
        <v>16</v>
      </c>
      <c r="R63" s="81" t="s">
        <v>17</v>
      </c>
      <c r="S63" s="81" t="s">
        <v>16</v>
      </c>
      <c r="T63" s="81" t="s">
        <v>17</v>
      </c>
      <c r="U63" s="81" t="s">
        <v>16</v>
      </c>
      <c r="V63" s="81" t="s">
        <v>17</v>
      </c>
      <c r="W63" s="81" t="s">
        <v>16</v>
      </c>
      <c r="X63" s="81" t="s">
        <v>17</v>
      </c>
      <c r="Y63" s="81" t="s">
        <v>16</v>
      </c>
      <c r="Z63" s="81" t="s">
        <v>17</v>
      </c>
      <c r="AA63" s="81" t="s">
        <v>16</v>
      </c>
      <c r="AB63" s="173" t="s">
        <v>17</v>
      </c>
      <c r="AC63" s="87" t="s">
        <v>18</v>
      </c>
      <c r="AD63" s="81" t="s">
        <v>16</v>
      </c>
      <c r="AE63" s="170" t="s">
        <v>17</v>
      </c>
      <c r="AF63" s="87" t="s">
        <v>18</v>
      </c>
      <c r="AG63" s="81" t="s">
        <v>16</v>
      </c>
      <c r="AH63" s="170" t="s">
        <v>17</v>
      </c>
    </row>
    <row r="64" spans="1:34" s="94" customFormat="1" ht="32.25" customHeight="1" x14ac:dyDescent="0.2">
      <c r="A64" s="145" t="s">
        <v>638</v>
      </c>
      <c r="B64" s="146" t="s">
        <v>528</v>
      </c>
      <c r="C64" s="732" t="s">
        <v>23</v>
      </c>
      <c r="D64" s="732" t="s">
        <v>542</v>
      </c>
      <c r="E64" s="734" t="s">
        <v>542</v>
      </c>
      <c r="F64" s="150" t="s">
        <v>542</v>
      </c>
      <c r="G64" s="732" t="s">
        <v>542</v>
      </c>
      <c r="H64" s="149" t="s">
        <v>542</v>
      </c>
      <c r="I64" s="162">
        <v>0</v>
      </c>
      <c r="J64" s="745">
        <v>0</v>
      </c>
      <c r="K64" s="745">
        <v>0</v>
      </c>
      <c r="L64" s="745">
        <v>0</v>
      </c>
      <c r="M64" s="148">
        <v>0</v>
      </c>
      <c r="N64" s="148">
        <v>0</v>
      </c>
      <c r="O64" s="85">
        <v>0</v>
      </c>
      <c r="P64" s="85">
        <v>0</v>
      </c>
      <c r="Q64" s="85">
        <v>0</v>
      </c>
      <c r="R64" s="85">
        <v>0</v>
      </c>
      <c r="S64" s="148">
        <v>0</v>
      </c>
      <c r="T64" s="148">
        <v>0</v>
      </c>
      <c r="U64" s="497">
        <f>AD64-S64-Q64-O64</f>
        <v>0</v>
      </c>
      <c r="V64" s="497">
        <f>AE64-T64-R64-P64</f>
        <v>0</v>
      </c>
      <c r="W64" s="147"/>
      <c r="X64" s="147"/>
      <c r="Y64" s="147"/>
      <c r="Z64" s="147"/>
      <c r="AA64" s="147"/>
      <c r="AB64" s="151"/>
      <c r="AC64" s="150">
        <v>0</v>
      </c>
      <c r="AD64" s="732">
        <v>0</v>
      </c>
      <c r="AE64" s="149">
        <v>0</v>
      </c>
      <c r="AF64" s="150" t="s">
        <v>542</v>
      </c>
      <c r="AG64" s="732" t="s">
        <v>542</v>
      </c>
      <c r="AH64" s="149" t="s">
        <v>542</v>
      </c>
    </row>
    <row r="65" spans="1:36" s="8" customFormat="1" ht="32.25" customHeight="1" x14ac:dyDescent="0.2">
      <c r="A65" s="129" t="s">
        <v>639</v>
      </c>
      <c r="B65" s="130" t="s">
        <v>529</v>
      </c>
      <c r="C65" s="41" t="s">
        <v>23</v>
      </c>
      <c r="D65" s="41" t="s">
        <v>542</v>
      </c>
      <c r="E65" s="161" t="s">
        <v>542</v>
      </c>
      <c r="F65" s="39" t="s">
        <v>542</v>
      </c>
      <c r="G65" s="41" t="s">
        <v>542</v>
      </c>
      <c r="H65" s="108" t="s">
        <v>542</v>
      </c>
      <c r="I65" s="163">
        <v>0</v>
      </c>
      <c r="J65" s="112">
        <v>0</v>
      </c>
      <c r="K65" s="112">
        <v>0</v>
      </c>
      <c r="L65" s="112">
        <v>0</v>
      </c>
      <c r="M65" s="131">
        <v>0</v>
      </c>
      <c r="N65" s="131">
        <v>0</v>
      </c>
      <c r="O65" s="48">
        <v>0</v>
      </c>
      <c r="P65" s="48">
        <v>0</v>
      </c>
      <c r="Q65" s="85">
        <v>0</v>
      </c>
      <c r="R65" s="85">
        <v>0</v>
      </c>
      <c r="S65" s="148">
        <v>0</v>
      </c>
      <c r="T65" s="148">
        <v>0</v>
      </c>
      <c r="U65" s="497">
        <f t="shared" ref="U65:V73" si="3">AD65-S65-Q65-O65</f>
        <v>0</v>
      </c>
      <c r="V65" s="497">
        <f t="shared" si="3"/>
        <v>0</v>
      </c>
      <c r="W65" s="38"/>
      <c r="X65" s="38"/>
      <c r="Y65" s="38"/>
      <c r="Z65" s="38"/>
      <c r="AA65" s="38"/>
      <c r="AB65" s="152"/>
      <c r="AC65" s="39">
        <v>0</v>
      </c>
      <c r="AD65" s="41">
        <v>0</v>
      </c>
      <c r="AE65" s="108">
        <v>0</v>
      </c>
      <c r="AF65" s="39" t="s">
        <v>542</v>
      </c>
      <c r="AG65" s="41" t="s">
        <v>542</v>
      </c>
      <c r="AH65" s="108" t="s">
        <v>542</v>
      </c>
    </row>
    <row r="66" spans="1:36" s="94" customFormat="1" ht="32.25" customHeight="1" x14ac:dyDescent="0.2">
      <c r="A66" s="132" t="s">
        <v>196</v>
      </c>
      <c r="B66" s="130" t="s">
        <v>184</v>
      </c>
      <c r="C66" s="41" t="s">
        <v>23</v>
      </c>
      <c r="D66" s="41" t="s">
        <v>542</v>
      </c>
      <c r="E66" s="161" t="s">
        <v>542</v>
      </c>
      <c r="F66" s="39" t="s">
        <v>542</v>
      </c>
      <c r="G66" s="41" t="s">
        <v>542</v>
      </c>
      <c r="H66" s="108" t="s">
        <v>542</v>
      </c>
      <c r="I66" s="163">
        <v>0</v>
      </c>
      <c r="J66" s="112">
        <v>0</v>
      </c>
      <c r="K66" s="112">
        <v>0</v>
      </c>
      <c r="L66" s="112">
        <v>0</v>
      </c>
      <c r="M66" s="131">
        <v>0</v>
      </c>
      <c r="N66" s="131">
        <v>0</v>
      </c>
      <c r="O66" s="48">
        <v>0</v>
      </c>
      <c r="P66" s="48">
        <v>0</v>
      </c>
      <c r="Q66" s="85">
        <v>239</v>
      </c>
      <c r="R66" s="85">
        <v>136</v>
      </c>
      <c r="S66" s="148">
        <v>655</v>
      </c>
      <c r="T66" s="148">
        <v>501</v>
      </c>
      <c r="U66" s="497">
        <f t="shared" si="3"/>
        <v>185</v>
      </c>
      <c r="V66" s="497">
        <f t="shared" si="3"/>
        <v>97</v>
      </c>
      <c r="W66" s="38"/>
      <c r="X66" s="38"/>
      <c r="Y66" s="38"/>
      <c r="Z66" s="38"/>
      <c r="AA66" s="38"/>
      <c r="AB66" s="152"/>
      <c r="AC66" s="39">
        <v>1813</v>
      </c>
      <c r="AD66" s="41">
        <v>1079</v>
      </c>
      <c r="AE66" s="108">
        <v>734</v>
      </c>
      <c r="AF66" s="39" t="s">
        <v>542</v>
      </c>
      <c r="AG66" s="41" t="s">
        <v>542</v>
      </c>
      <c r="AH66" s="108" t="s">
        <v>542</v>
      </c>
    </row>
    <row r="67" spans="1:36" s="94" customFormat="1" ht="49.5" customHeight="1" x14ac:dyDescent="0.2">
      <c r="A67" s="138" t="s">
        <v>193</v>
      </c>
      <c r="B67" s="130" t="s">
        <v>530</v>
      </c>
      <c r="C67" s="41" t="s">
        <v>23</v>
      </c>
      <c r="D67" s="41" t="s">
        <v>542</v>
      </c>
      <c r="E67" s="161" t="s">
        <v>542</v>
      </c>
      <c r="F67" s="39" t="s">
        <v>542</v>
      </c>
      <c r="G67" s="41" t="s">
        <v>542</v>
      </c>
      <c r="H67" s="108" t="s">
        <v>542</v>
      </c>
      <c r="I67" s="163">
        <v>0</v>
      </c>
      <c r="J67" s="112">
        <v>0</v>
      </c>
      <c r="K67" s="112">
        <v>0</v>
      </c>
      <c r="L67" s="112">
        <v>0</v>
      </c>
      <c r="M67" s="131">
        <v>0</v>
      </c>
      <c r="N67" s="131">
        <v>0</v>
      </c>
      <c r="O67" s="48">
        <v>0</v>
      </c>
      <c r="P67" s="48">
        <v>0</v>
      </c>
      <c r="Q67" s="85">
        <v>0</v>
      </c>
      <c r="R67" s="85">
        <v>0</v>
      </c>
      <c r="S67" s="148">
        <v>5</v>
      </c>
      <c r="T67" s="148">
        <v>9</v>
      </c>
      <c r="U67" s="497">
        <f t="shared" si="3"/>
        <v>5</v>
      </c>
      <c r="V67" s="497">
        <f t="shared" si="3"/>
        <v>5</v>
      </c>
      <c r="W67" s="38"/>
      <c r="X67" s="38"/>
      <c r="Y67" s="38"/>
      <c r="Z67" s="38"/>
      <c r="AA67" s="38"/>
      <c r="AB67" s="152"/>
      <c r="AC67" s="39">
        <v>24</v>
      </c>
      <c r="AD67" s="41">
        <v>10</v>
      </c>
      <c r="AE67" s="108">
        <v>14</v>
      </c>
      <c r="AF67" s="39" t="s">
        <v>542</v>
      </c>
      <c r="AG67" s="41" t="s">
        <v>542</v>
      </c>
      <c r="AH67" s="108" t="s">
        <v>542</v>
      </c>
    </row>
    <row r="68" spans="1:36" s="94" customFormat="1" ht="84.75" customHeight="1" x14ac:dyDescent="0.2">
      <c r="A68" s="139" t="s">
        <v>640</v>
      </c>
      <c r="B68" s="140" t="s">
        <v>531</v>
      </c>
      <c r="C68" s="41" t="s">
        <v>23</v>
      </c>
      <c r="D68" s="41" t="s">
        <v>542</v>
      </c>
      <c r="E68" s="161" t="s">
        <v>542</v>
      </c>
      <c r="F68" s="39" t="s">
        <v>542</v>
      </c>
      <c r="G68" s="41" t="s">
        <v>542</v>
      </c>
      <c r="H68" s="108" t="s">
        <v>542</v>
      </c>
      <c r="I68" s="163">
        <v>0</v>
      </c>
      <c r="J68" s="112">
        <v>0</v>
      </c>
      <c r="K68" s="112">
        <v>0</v>
      </c>
      <c r="L68" s="112">
        <v>0</v>
      </c>
      <c r="M68" s="131">
        <v>0</v>
      </c>
      <c r="N68" s="131">
        <v>0</v>
      </c>
      <c r="O68" s="48">
        <v>0</v>
      </c>
      <c r="P68" s="48">
        <v>0</v>
      </c>
      <c r="Q68" s="85">
        <v>138</v>
      </c>
      <c r="R68" s="85">
        <v>89</v>
      </c>
      <c r="S68" s="148">
        <v>394</v>
      </c>
      <c r="T68" s="148">
        <v>241</v>
      </c>
      <c r="U68" s="497">
        <f t="shared" si="3"/>
        <v>122</v>
      </c>
      <c r="V68" s="497">
        <f t="shared" si="3"/>
        <v>34</v>
      </c>
      <c r="W68" s="38"/>
      <c r="X68" s="38"/>
      <c r="Y68" s="38"/>
      <c r="Z68" s="38"/>
      <c r="AA68" s="38"/>
      <c r="AB68" s="152"/>
      <c r="AC68" s="39">
        <v>1018</v>
      </c>
      <c r="AD68" s="41">
        <v>654</v>
      </c>
      <c r="AE68" s="108">
        <v>364</v>
      </c>
      <c r="AF68" s="39" t="s">
        <v>542</v>
      </c>
      <c r="AG68" s="41" t="s">
        <v>542</v>
      </c>
      <c r="AH68" s="108" t="s">
        <v>542</v>
      </c>
    </row>
    <row r="69" spans="1:36" s="94" customFormat="1" ht="63" customHeight="1" x14ac:dyDescent="0.2">
      <c r="A69" s="138" t="s">
        <v>197</v>
      </c>
      <c r="B69" s="140" t="s">
        <v>641</v>
      </c>
      <c r="C69" s="41" t="s">
        <v>23</v>
      </c>
      <c r="D69" s="41" t="s">
        <v>542</v>
      </c>
      <c r="E69" s="161" t="s">
        <v>542</v>
      </c>
      <c r="F69" s="39" t="s">
        <v>542</v>
      </c>
      <c r="G69" s="41" t="s">
        <v>542</v>
      </c>
      <c r="H69" s="108" t="s">
        <v>542</v>
      </c>
      <c r="I69" s="163">
        <v>0</v>
      </c>
      <c r="J69" s="112">
        <v>0</v>
      </c>
      <c r="K69" s="112">
        <v>0</v>
      </c>
      <c r="L69" s="112">
        <v>0</v>
      </c>
      <c r="M69" s="131">
        <v>0</v>
      </c>
      <c r="N69" s="131">
        <v>0</v>
      </c>
      <c r="O69" s="48">
        <v>0</v>
      </c>
      <c r="P69" s="48">
        <v>0</v>
      </c>
      <c r="Q69" s="85">
        <v>0</v>
      </c>
      <c r="R69" s="85">
        <v>0</v>
      </c>
      <c r="S69" s="148">
        <v>0</v>
      </c>
      <c r="T69" s="148">
        <v>0</v>
      </c>
      <c r="U69" s="497">
        <f t="shared" si="3"/>
        <v>0</v>
      </c>
      <c r="V69" s="497">
        <f t="shared" si="3"/>
        <v>0</v>
      </c>
      <c r="W69" s="38"/>
      <c r="X69" s="38"/>
      <c r="Y69" s="38"/>
      <c r="Z69" s="38"/>
      <c r="AA69" s="38"/>
      <c r="AB69" s="152"/>
      <c r="AC69" s="39">
        <v>0</v>
      </c>
      <c r="AD69" s="41">
        <v>0</v>
      </c>
      <c r="AE69" s="108">
        <v>0</v>
      </c>
      <c r="AF69" s="39" t="s">
        <v>542</v>
      </c>
      <c r="AG69" s="41" t="s">
        <v>542</v>
      </c>
      <c r="AH69" s="108" t="s">
        <v>542</v>
      </c>
    </row>
    <row r="70" spans="1:36" s="94" customFormat="1" ht="45.75" customHeight="1" x14ac:dyDescent="0.2">
      <c r="A70" s="101" t="s">
        <v>198</v>
      </c>
      <c r="B70" s="104" t="s">
        <v>343</v>
      </c>
      <c r="C70" s="41" t="s">
        <v>23</v>
      </c>
      <c r="D70" s="41" t="s">
        <v>542</v>
      </c>
      <c r="E70" s="161" t="s">
        <v>542</v>
      </c>
      <c r="F70" s="39" t="s">
        <v>542</v>
      </c>
      <c r="G70" s="41" t="s">
        <v>542</v>
      </c>
      <c r="H70" s="108" t="s">
        <v>542</v>
      </c>
      <c r="I70" s="163">
        <v>0</v>
      </c>
      <c r="J70" s="112">
        <v>0</v>
      </c>
      <c r="K70" s="112">
        <v>0</v>
      </c>
      <c r="L70" s="112">
        <v>0</v>
      </c>
      <c r="M70" s="131">
        <v>0</v>
      </c>
      <c r="N70" s="131">
        <v>0</v>
      </c>
      <c r="O70" s="48">
        <v>0</v>
      </c>
      <c r="P70" s="48">
        <v>0</v>
      </c>
      <c r="Q70" s="85">
        <v>39</v>
      </c>
      <c r="R70" s="85">
        <v>9</v>
      </c>
      <c r="S70" s="148">
        <v>0</v>
      </c>
      <c r="T70" s="148">
        <v>0</v>
      </c>
      <c r="U70" s="497">
        <f t="shared" si="3"/>
        <v>0</v>
      </c>
      <c r="V70" s="497">
        <f t="shared" si="3"/>
        <v>0</v>
      </c>
      <c r="W70" s="40"/>
      <c r="X70" s="40"/>
      <c r="Y70" s="40"/>
      <c r="Z70" s="40"/>
      <c r="AA70" s="40"/>
      <c r="AB70" s="153"/>
      <c r="AC70" s="39">
        <v>48</v>
      </c>
      <c r="AD70" s="41">
        <v>39</v>
      </c>
      <c r="AE70" s="108">
        <v>9</v>
      </c>
      <c r="AF70" s="39" t="s">
        <v>542</v>
      </c>
      <c r="AG70" s="41" t="s">
        <v>542</v>
      </c>
      <c r="AH70" s="108" t="s">
        <v>542</v>
      </c>
    </row>
    <row r="71" spans="1:36" s="94" customFormat="1" ht="58.5" customHeight="1" x14ac:dyDescent="0.2">
      <c r="A71" s="101" t="s">
        <v>198</v>
      </c>
      <c r="B71" s="104" t="s">
        <v>343</v>
      </c>
      <c r="C71" s="41" t="s">
        <v>23</v>
      </c>
      <c r="D71" s="102" t="s">
        <v>344</v>
      </c>
      <c r="E71" s="161" t="s">
        <v>22</v>
      </c>
      <c r="F71" s="534">
        <v>7.0000000000000007E-2</v>
      </c>
      <c r="G71" s="41" t="s">
        <v>57</v>
      </c>
      <c r="H71" s="108" t="s">
        <v>57</v>
      </c>
      <c r="I71" s="164">
        <v>0</v>
      </c>
      <c r="J71" s="41">
        <v>0</v>
      </c>
      <c r="K71" s="41">
        <v>0</v>
      </c>
      <c r="L71" s="41">
        <v>0</v>
      </c>
      <c r="M71" s="131">
        <v>0</v>
      </c>
      <c r="N71" s="131">
        <v>0</v>
      </c>
      <c r="O71" s="48">
        <v>0</v>
      </c>
      <c r="P71" s="48">
        <v>0</v>
      </c>
      <c r="Q71" s="85">
        <v>39</v>
      </c>
      <c r="R71" s="85">
        <v>9</v>
      </c>
      <c r="S71" s="148">
        <v>0</v>
      </c>
      <c r="T71" s="148">
        <v>0</v>
      </c>
      <c r="U71" s="497">
        <f t="shared" si="3"/>
        <v>0</v>
      </c>
      <c r="V71" s="497">
        <f t="shared" si="3"/>
        <v>0</v>
      </c>
      <c r="W71" s="40"/>
      <c r="X71" s="40"/>
      <c r="Y71" s="40"/>
      <c r="Z71" s="40"/>
      <c r="AA71" s="40"/>
      <c r="AB71" s="153"/>
      <c r="AC71" s="39">
        <v>48</v>
      </c>
      <c r="AD71" s="41">
        <v>39</v>
      </c>
      <c r="AE71" s="108">
        <v>9</v>
      </c>
      <c r="AF71" s="801">
        <v>0.32012805122048815</v>
      </c>
      <c r="AG71" s="405" t="s">
        <v>542</v>
      </c>
      <c r="AH71" s="488" t="s">
        <v>542</v>
      </c>
      <c r="AJ71" s="599"/>
    </row>
    <row r="72" spans="1:36" s="94" customFormat="1" ht="62.25" customHeight="1" x14ac:dyDescent="0.2">
      <c r="A72" s="132" t="s">
        <v>643</v>
      </c>
      <c r="B72" s="140" t="s">
        <v>644</v>
      </c>
      <c r="C72" s="41" t="s">
        <v>23</v>
      </c>
      <c r="D72" s="41" t="s">
        <v>542</v>
      </c>
      <c r="E72" s="161" t="s">
        <v>542</v>
      </c>
      <c r="F72" s="39" t="s">
        <v>542</v>
      </c>
      <c r="G72" s="41" t="s">
        <v>542</v>
      </c>
      <c r="H72" s="108" t="s">
        <v>542</v>
      </c>
      <c r="I72" s="163">
        <v>0</v>
      </c>
      <c r="J72" s="112">
        <v>0</v>
      </c>
      <c r="K72" s="112">
        <v>0</v>
      </c>
      <c r="L72" s="112">
        <v>0</v>
      </c>
      <c r="M72" s="131">
        <v>0</v>
      </c>
      <c r="N72" s="131">
        <v>0</v>
      </c>
      <c r="O72" s="48">
        <v>0</v>
      </c>
      <c r="P72" s="48">
        <v>0</v>
      </c>
      <c r="Q72" s="85">
        <v>0</v>
      </c>
      <c r="R72" s="85">
        <v>0</v>
      </c>
      <c r="S72" s="148">
        <v>0</v>
      </c>
      <c r="T72" s="148">
        <v>0</v>
      </c>
      <c r="U72" s="497">
        <f t="shared" si="3"/>
        <v>0</v>
      </c>
      <c r="V72" s="497">
        <f t="shared" si="3"/>
        <v>0</v>
      </c>
      <c r="W72" s="40"/>
      <c r="X72" s="40"/>
      <c r="Y72" s="40"/>
      <c r="Z72" s="40"/>
      <c r="AA72" s="40"/>
      <c r="AB72" s="153"/>
      <c r="AC72" s="39">
        <v>0</v>
      </c>
      <c r="AD72" s="41">
        <v>0</v>
      </c>
      <c r="AE72" s="108">
        <v>0</v>
      </c>
      <c r="AF72" s="39" t="s">
        <v>542</v>
      </c>
      <c r="AG72" s="41" t="s">
        <v>542</v>
      </c>
      <c r="AH72" s="108" t="s">
        <v>542</v>
      </c>
      <c r="AJ72" s="600"/>
    </row>
    <row r="73" spans="1:36" s="94" customFormat="1" ht="75" customHeight="1" thickBot="1" x14ac:dyDescent="0.25">
      <c r="A73" s="174" t="s">
        <v>645</v>
      </c>
      <c r="B73" s="401" t="s">
        <v>646</v>
      </c>
      <c r="C73" s="733" t="s">
        <v>23</v>
      </c>
      <c r="D73" s="733" t="s">
        <v>542</v>
      </c>
      <c r="E73" s="735" t="s">
        <v>542</v>
      </c>
      <c r="F73" s="759" t="s">
        <v>542</v>
      </c>
      <c r="G73" s="733" t="s">
        <v>542</v>
      </c>
      <c r="H73" s="760" t="s">
        <v>542</v>
      </c>
      <c r="I73" s="165">
        <v>0</v>
      </c>
      <c r="J73" s="728">
        <v>0</v>
      </c>
      <c r="K73" s="728">
        <v>0</v>
      </c>
      <c r="L73" s="728">
        <v>0</v>
      </c>
      <c r="M73" s="144">
        <v>0</v>
      </c>
      <c r="N73" s="144">
        <v>0</v>
      </c>
      <c r="O73" s="756">
        <v>0</v>
      </c>
      <c r="P73" s="756">
        <v>0</v>
      </c>
      <c r="Q73" s="756">
        <v>0</v>
      </c>
      <c r="R73" s="756">
        <v>0</v>
      </c>
      <c r="S73" s="144">
        <v>0</v>
      </c>
      <c r="T73" s="144">
        <v>0</v>
      </c>
      <c r="U73" s="766">
        <f t="shared" si="3"/>
        <v>0</v>
      </c>
      <c r="V73" s="766">
        <f t="shared" si="3"/>
        <v>0</v>
      </c>
      <c r="W73" s="143"/>
      <c r="X73" s="143"/>
      <c r="Y73" s="143"/>
      <c r="Z73" s="143"/>
      <c r="AA73" s="143"/>
      <c r="AB73" s="154"/>
      <c r="AC73" s="759">
        <v>0</v>
      </c>
      <c r="AD73" s="733">
        <v>0</v>
      </c>
      <c r="AE73" s="760">
        <v>0</v>
      </c>
      <c r="AF73" s="759" t="s">
        <v>542</v>
      </c>
      <c r="AG73" s="733" t="s">
        <v>542</v>
      </c>
      <c r="AH73" s="760" t="s">
        <v>542</v>
      </c>
    </row>
    <row r="74" spans="1:36" s="94" customFormat="1" ht="15.75" customHeight="1" x14ac:dyDescent="0.25">
      <c r="A74" s="7"/>
      <c r="B74" s="7"/>
      <c r="C74" s="7"/>
      <c r="D74" s="7"/>
      <c r="E74" s="7"/>
      <c r="F74" s="7"/>
      <c r="G74" s="7"/>
      <c r="H74" s="7"/>
      <c r="I74" s="7"/>
      <c r="J74" s="7"/>
      <c r="K74" s="7"/>
      <c r="L74" s="7"/>
      <c r="M74" s="7"/>
      <c r="N74" s="89"/>
      <c r="O74" s="7"/>
      <c r="P74" s="7"/>
      <c r="Q74" s="7"/>
      <c r="R74" s="7"/>
      <c r="S74" s="7"/>
      <c r="T74" s="7"/>
      <c r="U74" s="7"/>
      <c r="V74" s="7"/>
      <c r="W74" s="7"/>
      <c r="X74" s="7"/>
      <c r="Y74" s="7"/>
      <c r="Z74" s="7"/>
      <c r="AA74" s="7"/>
      <c r="AB74" s="7"/>
      <c r="AC74" s="7"/>
      <c r="AD74" s="7"/>
      <c r="AE74" s="7"/>
      <c r="AF74" s="7"/>
      <c r="AG74" s="7"/>
      <c r="AH74" s="7"/>
    </row>
    <row r="75" spans="1:36" s="94" customFormat="1" ht="21" customHeight="1" x14ac:dyDescent="0.2">
      <c r="A75" s="125" t="s">
        <v>650</v>
      </c>
      <c r="B75" s="126"/>
      <c r="C75" s="30"/>
      <c r="D75" s="29"/>
      <c r="E75" s="29"/>
      <c r="F75" s="29"/>
      <c r="G75" s="29"/>
      <c r="H75" s="29"/>
      <c r="I75" s="29"/>
      <c r="J75" s="29"/>
      <c r="K75" s="29"/>
      <c r="L75" s="29"/>
      <c r="M75" s="29"/>
      <c r="N75" s="88"/>
      <c r="O75" s="29"/>
      <c r="P75" s="29"/>
      <c r="Q75" s="29"/>
      <c r="R75" s="29"/>
      <c r="S75" s="29"/>
      <c r="T75" s="29"/>
      <c r="U75" s="29"/>
      <c r="V75" s="29"/>
      <c r="W75" s="29"/>
      <c r="X75" s="29"/>
      <c r="Y75" s="29"/>
      <c r="Z75" s="29"/>
      <c r="AA75" s="29"/>
      <c r="AB75" s="29"/>
      <c r="AC75" s="29"/>
      <c r="AD75" s="29"/>
      <c r="AE75" s="29"/>
      <c r="AF75" s="29"/>
      <c r="AG75" s="29"/>
      <c r="AH75" s="29"/>
    </row>
    <row r="76" spans="1:36" ht="25.5" customHeight="1" x14ac:dyDescent="0.25">
      <c r="A76" s="1203" t="s">
        <v>651</v>
      </c>
      <c r="B76" s="1203"/>
      <c r="C76" s="1203"/>
      <c r="D76" s="1203"/>
      <c r="E76" s="1203"/>
      <c r="F76" s="1203"/>
      <c r="G76" s="1203"/>
      <c r="H76" s="1203"/>
      <c r="I76" s="1203"/>
      <c r="J76" s="1203"/>
      <c r="K76" s="1203"/>
      <c r="L76" s="1203"/>
      <c r="M76" s="1203"/>
      <c r="N76" s="1203"/>
      <c r="O76" s="1203"/>
      <c r="P76" s="1203"/>
      <c r="Q76" s="1203"/>
      <c r="R76" s="1203"/>
      <c r="S76" s="1203"/>
      <c r="T76" s="1203"/>
      <c r="U76" s="1203"/>
      <c r="V76" s="1203"/>
      <c r="W76" s="1203"/>
      <c r="X76" s="1203"/>
      <c r="Y76" s="1203"/>
      <c r="Z76" s="1203"/>
      <c r="AA76" s="1203"/>
      <c r="AB76" s="1203"/>
      <c r="AC76" s="1203"/>
      <c r="AD76" s="1203"/>
      <c r="AE76" s="1203"/>
      <c r="AF76" s="1203"/>
      <c r="AG76" s="1203"/>
      <c r="AH76" s="1203"/>
    </row>
    <row r="77" spans="1:36" s="24" customFormat="1" ht="8.25" customHeight="1" thickBot="1" x14ac:dyDescent="0.3">
      <c r="A77" s="7"/>
      <c r="B77" s="7"/>
      <c r="C77" s="7"/>
      <c r="D77" s="7"/>
      <c r="E77" s="7"/>
      <c r="F77" s="7"/>
      <c r="G77" s="7"/>
      <c r="H77" s="7"/>
      <c r="I77" s="7"/>
      <c r="J77" s="7"/>
      <c r="K77" s="7"/>
      <c r="L77" s="7"/>
      <c r="M77" s="7"/>
      <c r="N77" s="89"/>
      <c r="O77" s="7"/>
      <c r="P77" s="7"/>
      <c r="Q77" s="7"/>
      <c r="R77" s="7"/>
      <c r="S77" s="7"/>
      <c r="T77" s="7"/>
      <c r="U77" s="7"/>
      <c r="V77" s="7"/>
      <c r="W77" s="7"/>
      <c r="X77" s="7"/>
      <c r="Y77" s="7"/>
      <c r="Z77" s="7"/>
      <c r="AA77" s="7"/>
      <c r="AB77" s="7"/>
      <c r="AC77" s="7"/>
      <c r="AD77" s="7"/>
      <c r="AE77" s="7"/>
      <c r="AF77" s="7"/>
      <c r="AG77" s="7"/>
      <c r="AH77" s="7"/>
    </row>
    <row r="78" spans="1:36" s="24" customFormat="1" ht="34.5" customHeight="1" x14ac:dyDescent="0.25">
      <c r="A78" s="1170" t="s">
        <v>19</v>
      </c>
      <c r="B78" s="1171" t="s">
        <v>1</v>
      </c>
      <c r="C78" s="1171" t="s">
        <v>180</v>
      </c>
      <c r="D78" s="1171" t="s">
        <v>181</v>
      </c>
      <c r="E78" s="1193" t="s">
        <v>182</v>
      </c>
      <c r="F78" s="1170" t="s">
        <v>690</v>
      </c>
      <c r="G78" s="1171"/>
      <c r="H78" s="1172"/>
      <c r="I78" s="1205" t="s">
        <v>6</v>
      </c>
      <c r="J78" s="1171"/>
      <c r="K78" s="1171" t="s">
        <v>7</v>
      </c>
      <c r="L78" s="1171"/>
      <c r="M78" s="1171" t="s">
        <v>8</v>
      </c>
      <c r="N78" s="1171"/>
      <c r="O78" s="1171" t="s">
        <v>9</v>
      </c>
      <c r="P78" s="1171"/>
      <c r="Q78" s="1171" t="s">
        <v>10</v>
      </c>
      <c r="R78" s="1171"/>
      <c r="S78" s="1171" t="s">
        <v>11</v>
      </c>
      <c r="T78" s="1171"/>
      <c r="U78" s="1171" t="s">
        <v>12</v>
      </c>
      <c r="V78" s="1171"/>
      <c r="W78" s="1171" t="s">
        <v>13</v>
      </c>
      <c r="X78" s="1171"/>
      <c r="Y78" s="1171" t="s">
        <v>14</v>
      </c>
      <c r="Z78" s="1171"/>
      <c r="AA78" s="1171" t="s">
        <v>15</v>
      </c>
      <c r="AB78" s="1193"/>
      <c r="AC78" s="1170" t="s">
        <v>691</v>
      </c>
      <c r="AD78" s="1171"/>
      <c r="AE78" s="1172"/>
      <c r="AF78" s="1194" t="s">
        <v>722</v>
      </c>
      <c r="AG78" s="1195"/>
      <c r="AH78" s="1196"/>
    </row>
    <row r="79" spans="1:36" ht="30.75" customHeight="1" x14ac:dyDescent="0.25">
      <c r="A79" s="1184"/>
      <c r="B79" s="1182"/>
      <c r="C79" s="1182"/>
      <c r="D79" s="1182"/>
      <c r="E79" s="1183"/>
      <c r="F79" s="1184"/>
      <c r="G79" s="1182"/>
      <c r="H79" s="1185"/>
      <c r="I79" s="1200" t="s">
        <v>0</v>
      </c>
      <c r="J79" s="1201"/>
      <c r="K79" s="1201"/>
      <c r="L79" s="1201"/>
      <c r="M79" s="1201"/>
      <c r="N79" s="1201"/>
      <c r="O79" s="1201"/>
      <c r="P79" s="1201"/>
      <c r="Q79" s="1201"/>
      <c r="R79" s="1201"/>
      <c r="S79" s="1201"/>
      <c r="T79" s="1201"/>
      <c r="U79" s="1201"/>
      <c r="V79" s="1201"/>
      <c r="W79" s="1201"/>
      <c r="X79" s="1201"/>
      <c r="Y79" s="1201"/>
      <c r="Z79" s="1201"/>
      <c r="AA79" s="1201"/>
      <c r="AB79" s="1202"/>
      <c r="AC79" s="1184"/>
      <c r="AD79" s="1182"/>
      <c r="AE79" s="1185"/>
      <c r="AF79" s="1197"/>
      <c r="AG79" s="1198"/>
      <c r="AH79" s="1199"/>
    </row>
    <row r="80" spans="1:36" s="2" customFormat="1" ht="24.75" customHeight="1" thickBot="1" x14ac:dyDescent="0.3">
      <c r="A80" s="1206"/>
      <c r="B80" s="1207"/>
      <c r="C80" s="1207"/>
      <c r="D80" s="1207"/>
      <c r="E80" s="1208"/>
      <c r="F80" s="87" t="s">
        <v>18</v>
      </c>
      <c r="G80" s="81" t="s">
        <v>16</v>
      </c>
      <c r="H80" s="170" t="s">
        <v>17</v>
      </c>
      <c r="I80" s="171" t="s">
        <v>16</v>
      </c>
      <c r="J80" s="81" t="s">
        <v>17</v>
      </c>
      <c r="K80" s="81" t="s">
        <v>16</v>
      </c>
      <c r="L80" s="81" t="s">
        <v>17</v>
      </c>
      <c r="M80" s="81" t="s">
        <v>16</v>
      </c>
      <c r="N80" s="172" t="s">
        <v>17</v>
      </c>
      <c r="O80" s="81" t="s">
        <v>16</v>
      </c>
      <c r="P80" s="81" t="s">
        <v>17</v>
      </c>
      <c r="Q80" s="81" t="s">
        <v>16</v>
      </c>
      <c r="R80" s="81" t="s">
        <v>17</v>
      </c>
      <c r="S80" s="81" t="s">
        <v>16</v>
      </c>
      <c r="T80" s="81" t="s">
        <v>17</v>
      </c>
      <c r="U80" s="81" t="s">
        <v>16</v>
      </c>
      <c r="V80" s="81" t="s">
        <v>17</v>
      </c>
      <c r="W80" s="81" t="s">
        <v>16</v>
      </c>
      <c r="X80" s="81" t="s">
        <v>17</v>
      </c>
      <c r="Y80" s="81" t="s">
        <v>16</v>
      </c>
      <c r="Z80" s="81" t="s">
        <v>17</v>
      </c>
      <c r="AA80" s="81" t="s">
        <v>16</v>
      </c>
      <c r="AB80" s="173" t="s">
        <v>17</v>
      </c>
      <c r="AC80" s="87" t="s">
        <v>18</v>
      </c>
      <c r="AD80" s="81" t="s">
        <v>16</v>
      </c>
      <c r="AE80" s="170" t="s">
        <v>17</v>
      </c>
      <c r="AF80" s="171" t="s">
        <v>18</v>
      </c>
      <c r="AG80" s="81" t="s">
        <v>16</v>
      </c>
      <c r="AH80" s="170" t="s">
        <v>17</v>
      </c>
    </row>
    <row r="81" spans="1:34" s="94" customFormat="1" ht="36" customHeight="1" x14ac:dyDescent="0.2">
      <c r="A81" s="145" t="s">
        <v>638</v>
      </c>
      <c r="B81" s="146" t="s">
        <v>528</v>
      </c>
      <c r="C81" s="732" t="s">
        <v>23</v>
      </c>
      <c r="D81" s="732" t="s">
        <v>542</v>
      </c>
      <c r="E81" s="734" t="s">
        <v>542</v>
      </c>
      <c r="F81" s="150" t="s">
        <v>542</v>
      </c>
      <c r="G81" s="732" t="s">
        <v>542</v>
      </c>
      <c r="H81" s="149" t="s">
        <v>542</v>
      </c>
      <c r="I81" s="162">
        <v>0</v>
      </c>
      <c r="J81" s="745">
        <v>0</v>
      </c>
      <c r="K81" s="745">
        <v>0</v>
      </c>
      <c r="L81" s="745">
        <v>0</v>
      </c>
      <c r="M81" s="148">
        <v>0</v>
      </c>
      <c r="N81" s="148">
        <v>0</v>
      </c>
      <c r="O81" s="85">
        <v>0</v>
      </c>
      <c r="P81" s="85">
        <v>0</v>
      </c>
      <c r="Q81" s="148">
        <v>0</v>
      </c>
      <c r="R81" s="148">
        <v>0</v>
      </c>
      <c r="S81" s="148">
        <v>0</v>
      </c>
      <c r="T81" s="148">
        <v>0</v>
      </c>
      <c r="U81" s="497">
        <f>AD81-S81-Q81-O81</f>
        <v>0</v>
      </c>
      <c r="V81" s="497">
        <f>AE81-T81-R81-P81</f>
        <v>0</v>
      </c>
      <c r="W81" s="147"/>
      <c r="X81" s="147"/>
      <c r="Y81" s="147"/>
      <c r="Z81" s="147"/>
      <c r="AA81" s="147"/>
      <c r="AB81" s="151"/>
      <c r="AC81" s="182">
        <v>0</v>
      </c>
      <c r="AD81" s="745">
        <v>0</v>
      </c>
      <c r="AE81" s="183">
        <v>0</v>
      </c>
      <c r="AF81" s="186" t="s">
        <v>542</v>
      </c>
      <c r="AG81" s="732" t="s">
        <v>542</v>
      </c>
      <c r="AH81" s="149" t="s">
        <v>542</v>
      </c>
    </row>
    <row r="82" spans="1:34" s="8" customFormat="1" ht="36" customHeight="1" x14ac:dyDescent="0.2">
      <c r="A82" s="129" t="s">
        <v>639</v>
      </c>
      <c r="B82" s="130" t="s">
        <v>529</v>
      </c>
      <c r="C82" s="41" t="s">
        <v>23</v>
      </c>
      <c r="D82" s="41" t="s">
        <v>542</v>
      </c>
      <c r="E82" s="161" t="s">
        <v>542</v>
      </c>
      <c r="F82" s="39" t="s">
        <v>542</v>
      </c>
      <c r="G82" s="41" t="s">
        <v>542</v>
      </c>
      <c r="H82" s="108" t="s">
        <v>542</v>
      </c>
      <c r="I82" s="163">
        <v>0</v>
      </c>
      <c r="J82" s="112">
        <v>0</v>
      </c>
      <c r="K82" s="112">
        <v>0</v>
      </c>
      <c r="L82" s="112">
        <v>0</v>
      </c>
      <c r="M82" s="131">
        <v>0</v>
      </c>
      <c r="N82" s="131">
        <v>0</v>
      </c>
      <c r="O82" s="48">
        <v>0</v>
      </c>
      <c r="P82" s="48">
        <v>0</v>
      </c>
      <c r="Q82" s="148">
        <v>0</v>
      </c>
      <c r="R82" s="148">
        <v>0</v>
      </c>
      <c r="S82" s="148">
        <v>0</v>
      </c>
      <c r="T82" s="148">
        <v>4</v>
      </c>
      <c r="U82" s="497">
        <f t="shared" ref="U82:V89" si="4">AD82-S82-Q82-O82</f>
        <v>0</v>
      </c>
      <c r="V82" s="497">
        <f t="shared" si="4"/>
        <v>2</v>
      </c>
      <c r="W82" s="38"/>
      <c r="X82" s="38"/>
      <c r="Y82" s="38"/>
      <c r="Z82" s="38"/>
      <c r="AA82" s="38"/>
      <c r="AB82" s="152"/>
      <c r="AC82" s="184">
        <v>6</v>
      </c>
      <c r="AD82" s="112">
        <v>0</v>
      </c>
      <c r="AE82" s="185">
        <v>6</v>
      </c>
      <c r="AF82" s="164" t="s">
        <v>542</v>
      </c>
      <c r="AG82" s="41" t="s">
        <v>542</v>
      </c>
      <c r="AH82" s="108" t="s">
        <v>542</v>
      </c>
    </row>
    <row r="83" spans="1:34" s="94" customFormat="1" ht="36" customHeight="1" x14ac:dyDescent="0.2">
      <c r="A83" s="132" t="s">
        <v>196</v>
      </c>
      <c r="B83" s="130" t="s">
        <v>184</v>
      </c>
      <c r="C83" s="41" t="s">
        <v>23</v>
      </c>
      <c r="D83" s="41" t="s">
        <v>542</v>
      </c>
      <c r="E83" s="161" t="s">
        <v>542</v>
      </c>
      <c r="F83" s="39" t="s">
        <v>542</v>
      </c>
      <c r="G83" s="41" t="s">
        <v>542</v>
      </c>
      <c r="H83" s="108" t="s">
        <v>542</v>
      </c>
      <c r="I83" s="163">
        <v>0</v>
      </c>
      <c r="J83" s="112">
        <v>0</v>
      </c>
      <c r="K83" s="112">
        <v>0</v>
      </c>
      <c r="L83" s="112">
        <v>0</v>
      </c>
      <c r="M83" s="131">
        <v>0</v>
      </c>
      <c r="N83" s="131">
        <v>0</v>
      </c>
      <c r="O83" s="48">
        <v>0</v>
      </c>
      <c r="P83" s="48">
        <v>0</v>
      </c>
      <c r="Q83" s="148">
        <v>0</v>
      </c>
      <c r="R83" s="148">
        <v>0</v>
      </c>
      <c r="S83" s="148">
        <v>0</v>
      </c>
      <c r="T83" s="148">
        <v>0</v>
      </c>
      <c r="U83" s="497">
        <f t="shared" si="4"/>
        <v>0</v>
      </c>
      <c r="V83" s="497">
        <f t="shared" si="4"/>
        <v>0</v>
      </c>
      <c r="W83" s="38"/>
      <c r="X83" s="38"/>
      <c r="Y83" s="38"/>
      <c r="Z83" s="38"/>
      <c r="AA83" s="38"/>
      <c r="AB83" s="152"/>
      <c r="AC83" s="184">
        <v>0</v>
      </c>
      <c r="AD83" s="112">
        <v>0</v>
      </c>
      <c r="AE83" s="185">
        <v>0</v>
      </c>
      <c r="AF83" s="164" t="s">
        <v>542</v>
      </c>
      <c r="AG83" s="41" t="s">
        <v>542</v>
      </c>
      <c r="AH83" s="108" t="s">
        <v>542</v>
      </c>
    </row>
    <row r="84" spans="1:34" s="94" customFormat="1" ht="46.5" customHeight="1" x14ac:dyDescent="0.2">
      <c r="A84" s="138" t="s">
        <v>193</v>
      </c>
      <c r="B84" s="130" t="s">
        <v>530</v>
      </c>
      <c r="C84" s="41" t="s">
        <v>23</v>
      </c>
      <c r="D84" s="41" t="s">
        <v>542</v>
      </c>
      <c r="E84" s="161" t="s">
        <v>542</v>
      </c>
      <c r="F84" s="39" t="s">
        <v>542</v>
      </c>
      <c r="G84" s="41" t="s">
        <v>542</v>
      </c>
      <c r="H84" s="108" t="s">
        <v>542</v>
      </c>
      <c r="I84" s="163">
        <v>0</v>
      </c>
      <c r="J84" s="112">
        <v>0</v>
      </c>
      <c r="K84" s="112">
        <v>0</v>
      </c>
      <c r="L84" s="112">
        <v>0</v>
      </c>
      <c r="M84" s="131">
        <v>0</v>
      </c>
      <c r="N84" s="131">
        <v>0</v>
      </c>
      <c r="O84" s="48">
        <v>0</v>
      </c>
      <c r="P84" s="48">
        <v>0</v>
      </c>
      <c r="Q84" s="148">
        <v>0</v>
      </c>
      <c r="R84" s="148">
        <v>0</v>
      </c>
      <c r="S84" s="148">
        <v>0</v>
      </c>
      <c r="T84" s="148">
        <v>0</v>
      </c>
      <c r="U84" s="497">
        <f t="shared" si="4"/>
        <v>1</v>
      </c>
      <c r="V84" s="497">
        <f t="shared" si="4"/>
        <v>1</v>
      </c>
      <c r="W84" s="38"/>
      <c r="X84" s="38"/>
      <c r="Y84" s="38"/>
      <c r="Z84" s="38"/>
      <c r="AA84" s="38"/>
      <c r="AB84" s="152"/>
      <c r="AC84" s="184">
        <v>2</v>
      </c>
      <c r="AD84" s="112">
        <v>1</v>
      </c>
      <c r="AE84" s="185">
        <v>1</v>
      </c>
      <c r="AF84" s="164" t="s">
        <v>542</v>
      </c>
      <c r="AG84" s="41" t="s">
        <v>542</v>
      </c>
      <c r="AH84" s="108" t="s">
        <v>542</v>
      </c>
    </row>
    <row r="85" spans="1:34" s="94" customFormat="1" ht="88.5" customHeight="1" x14ac:dyDescent="0.2">
      <c r="A85" s="139" t="s">
        <v>640</v>
      </c>
      <c r="B85" s="140" t="s">
        <v>531</v>
      </c>
      <c r="C85" s="41" t="s">
        <v>23</v>
      </c>
      <c r="D85" s="41" t="s">
        <v>542</v>
      </c>
      <c r="E85" s="161" t="s">
        <v>542</v>
      </c>
      <c r="F85" s="39" t="s">
        <v>542</v>
      </c>
      <c r="G85" s="41" t="s">
        <v>542</v>
      </c>
      <c r="H85" s="108" t="s">
        <v>542</v>
      </c>
      <c r="I85" s="163">
        <v>0</v>
      </c>
      <c r="J85" s="112">
        <v>0</v>
      </c>
      <c r="K85" s="112">
        <v>0</v>
      </c>
      <c r="L85" s="112">
        <v>0</v>
      </c>
      <c r="M85" s="131">
        <v>0</v>
      </c>
      <c r="N85" s="131">
        <v>0</v>
      </c>
      <c r="O85" s="48">
        <v>0</v>
      </c>
      <c r="P85" s="48">
        <v>0</v>
      </c>
      <c r="Q85" s="148">
        <v>0</v>
      </c>
      <c r="R85" s="148">
        <v>0</v>
      </c>
      <c r="S85" s="148">
        <v>0</v>
      </c>
      <c r="T85" s="148">
        <v>1</v>
      </c>
      <c r="U85" s="497">
        <f t="shared" si="4"/>
        <v>0</v>
      </c>
      <c r="V85" s="497">
        <f t="shared" si="4"/>
        <v>1</v>
      </c>
      <c r="W85" s="38"/>
      <c r="X85" s="38"/>
      <c r="Y85" s="38"/>
      <c r="Z85" s="38"/>
      <c r="AA85" s="38"/>
      <c r="AB85" s="152"/>
      <c r="AC85" s="184">
        <v>2</v>
      </c>
      <c r="AD85" s="112">
        <v>0</v>
      </c>
      <c r="AE85" s="185">
        <v>2</v>
      </c>
      <c r="AF85" s="164" t="s">
        <v>542</v>
      </c>
      <c r="AG85" s="41" t="s">
        <v>542</v>
      </c>
      <c r="AH85" s="108" t="s">
        <v>542</v>
      </c>
    </row>
    <row r="86" spans="1:34" s="94" customFormat="1" ht="60" customHeight="1" x14ac:dyDescent="0.2">
      <c r="A86" s="138" t="s">
        <v>197</v>
      </c>
      <c r="B86" s="140" t="s">
        <v>641</v>
      </c>
      <c r="C86" s="41" t="s">
        <v>23</v>
      </c>
      <c r="D86" s="41" t="s">
        <v>542</v>
      </c>
      <c r="E86" s="161" t="s">
        <v>542</v>
      </c>
      <c r="F86" s="39" t="s">
        <v>542</v>
      </c>
      <c r="G86" s="41" t="s">
        <v>542</v>
      </c>
      <c r="H86" s="108" t="s">
        <v>542</v>
      </c>
      <c r="I86" s="163">
        <v>0</v>
      </c>
      <c r="J86" s="112">
        <v>0</v>
      </c>
      <c r="K86" s="112">
        <v>0</v>
      </c>
      <c r="L86" s="112">
        <v>0</v>
      </c>
      <c r="M86" s="131">
        <v>0</v>
      </c>
      <c r="N86" s="131">
        <v>0</v>
      </c>
      <c r="O86" s="48">
        <v>0</v>
      </c>
      <c r="P86" s="48">
        <v>0</v>
      </c>
      <c r="Q86" s="148">
        <v>19</v>
      </c>
      <c r="R86" s="148">
        <v>32</v>
      </c>
      <c r="S86" s="148">
        <v>0</v>
      </c>
      <c r="T86" s="148">
        <v>0</v>
      </c>
      <c r="U86" s="497">
        <f t="shared" si="4"/>
        <v>0</v>
      </c>
      <c r="V86" s="497">
        <f t="shared" si="4"/>
        <v>0</v>
      </c>
      <c r="W86" s="38"/>
      <c r="X86" s="38"/>
      <c r="Y86" s="38"/>
      <c r="Z86" s="38"/>
      <c r="AA86" s="38"/>
      <c r="AB86" s="152"/>
      <c r="AC86" s="184">
        <v>51</v>
      </c>
      <c r="AD86" s="112">
        <v>19</v>
      </c>
      <c r="AE86" s="185">
        <v>32</v>
      </c>
      <c r="AF86" s="164" t="s">
        <v>542</v>
      </c>
      <c r="AG86" s="41" t="s">
        <v>542</v>
      </c>
      <c r="AH86" s="108" t="s">
        <v>542</v>
      </c>
    </row>
    <row r="87" spans="1:34" s="94" customFormat="1" ht="50.25" customHeight="1" x14ac:dyDescent="0.2">
      <c r="A87" s="101" t="s">
        <v>198</v>
      </c>
      <c r="B87" s="102" t="s">
        <v>343</v>
      </c>
      <c r="C87" s="41" t="s">
        <v>23</v>
      </c>
      <c r="D87" s="41" t="s">
        <v>542</v>
      </c>
      <c r="E87" s="161" t="s">
        <v>542</v>
      </c>
      <c r="F87" s="39" t="s">
        <v>542</v>
      </c>
      <c r="G87" s="41" t="s">
        <v>542</v>
      </c>
      <c r="H87" s="108" t="s">
        <v>542</v>
      </c>
      <c r="I87" s="163">
        <v>0</v>
      </c>
      <c r="J87" s="112">
        <v>0</v>
      </c>
      <c r="K87" s="112">
        <v>0</v>
      </c>
      <c r="L87" s="112">
        <v>0</v>
      </c>
      <c r="M87" s="131">
        <v>0</v>
      </c>
      <c r="N87" s="131">
        <v>0</v>
      </c>
      <c r="O87" s="48">
        <v>0</v>
      </c>
      <c r="P87" s="48">
        <v>0</v>
      </c>
      <c r="Q87" s="148">
        <v>1</v>
      </c>
      <c r="R87" s="148">
        <v>1</v>
      </c>
      <c r="S87" s="148">
        <v>0</v>
      </c>
      <c r="T87" s="148">
        <v>0</v>
      </c>
      <c r="U87" s="497">
        <f t="shared" si="4"/>
        <v>0</v>
      </c>
      <c r="V87" s="497">
        <f t="shared" si="4"/>
        <v>0</v>
      </c>
      <c r="W87" s="40"/>
      <c r="X87" s="40"/>
      <c r="Y87" s="40"/>
      <c r="Z87" s="40"/>
      <c r="AA87" s="40"/>
      <c r="AB87" s="153"/>
      <c r="AC87" s="184">
        <v>2</v>
      </c>
      <c r="AD87" s="112">
        <v>1</v>
      </c>
      <c r="AE87" s="185">
        <v>1</v>
      </c>
      <c r="AF87" s="164" t="s">
        <v>542</v>
      </c>
      <c r="AG87" s="41" t="s">
        <v>542</v>
      </c>
      <c r="AH87" s="108" t="s">
        <v>542</v>
      </c>
    </row>
    <row r="88" spans="1:34" s="94" customFormat="1" ht="63" customHeight="1" x14ac:dyDescent="0.2">
      <c r="A88" s="132" t="s">
        <v>643</v>
      </c>
      <c r="B88" s="130" t="s">
        <v>644</v>
      </c>
      <c r="C88" s="41" t="s">
        <v>23</v>
      </c>
      <c r="D88" s="41" t="s">
        <v>542</v>
      </c>
      <c r="E88" s="161" t="s">
        <v>542</v>
      </c>
      <c r="F88" s="39" t="s">
        <v>542</v>
      </c>
      <c r="G88" s="41" t="s">
        <v>542</v>
      </c>
      <c r="H88" s="108" t="s">
        <v>542</v>
      </c>
      <c r="I88" s="163">
        <v>0</v>
      </c>
      <c r="J88" s="112">
        <v>0</v>
      </c>
      <c r="K88" s="112">
        <v>0</v>
      </c>
      <c r="L88" s="112">
        <v>0</v>
      </c>
      <c r="M88" s="131">
        <v>0</v>
      </c>
      <c r="N88" s="131">
        <v>0</v>
      </c>
      <c r="O88" s="48">
        <v>0</v>
      </c>
      <c r="P88" s="48">
        <v>0</v>
      </c>
      <c r="Q88" s="148">
        <v>0</v>
      </c>
      <c r="R88" s="148">
        <v>0</v>
      </c>
      <c r="S88" s="148">
        <v>0</v>
      </c>
      <c r="T88" s="148">
        <v>0</v>
      </c>
      <c r="U88" s="497">
        <f t="shared" si="4"/>
        <v>0</v>
      </c>
      <c r="V88" s="497">
        <f t="shared" si="4"/>
        <v>0</v>
      </c>
      <c r="W88" s="105"/>
      <c r="X88" s="105"/>
      <c r="Y88" s="105"/>
      <c r="Z88" s="105"/>
      <c r="AA88" s="105"/>
      <c r="AB88" s="228"/>
      <c r="AC88" s="157">
        <v>0</v>
      </c>
      <c r="AD88" s="131">
        <v>0</v>
      </c>
      <c r="AE88" s="158">
        <v>0</v>
      </c>
      <c r="AF88" s="164" t="s">
        <v>542</v>
      </c>
      <c r="AG88" s="41" t="s">
        <v>542</v>
      </c>
      <c r="AH88" s="108" t="s">
        <v>542</v>
      </c>
    </row>
    <row r="89" spans="1:34" s="94" customFormat="1" ht="75" customHeight="1" thickBot="1" x14ac:dyDescent="0.25">
      <c r="A89" s="174" t="s">
        <v>645</v>
      </c>
      <c r="B89" s="142" t="s">
        <v>646</v>
      </c>
      <c r="C89" s="733" t="s">
        <v>23</v>
      </c>
      <c r="D89" s="733" t="s">
        <v>542</v>
      </c>
      <c r="E89" s="735" t="s">
        <v>542</v>
      </c>
      <c r="F89" s="759" t="s">
        <v>542</v>
      </c>
      <c r="G89" s="733" t="s">
        <v>542</v>
      </c>
      <c r="H89" s="760" t="s">
        <v>542</v>
      </c>
      <c r="I89" s="165">
        <v>0</v>
      </c>
      <c r="J89" s="728">
        <v>0</v>
      </c>
      <c r="K89" s="728">
        <v>0</v>
      </c>
      <c r="L89" s="728">
        <v>0</v>
      </c>
      <c r="M89" s="144">
        <v>0</v>
      </c>
      <c r="N89" s="144">
        <v>0</v>
      </c>
      <c r="O89" s="756">
        <v>0</v>
      </c>
      <c r="P89" s="756">
        <v>0</v>
      </c>
      <c r="Q89" s="144">
        <v>10</v>
      </c>
      <c r="R89" s="144">
        <v>11</v>
      </c>
      <c r="S89" s="144">
        <v>0</v>
      </c>
      <c r="T89" s="144">
        <v>0</v>
      </c>
      <c r="U89" s="766">
        <f t="shared" si="4"/>
        <v>0</v>
      </c>
      <c r="V89" s="766">
        <f>AE89-T89-R89-P89</f>
        <v>0</v>
      </c>
      <c r="W89" s="143"/>
      <c r="X89" s="143"/>
      <c r="Y89" s="143"/>
      <c r="Z89" s="143"/>
      <c r="AA89" s="143"/>
      <c r="AB89" s="154"/>
      <c r="AC89" s="270">
        <v>21</v>
      </c>
      <c r="AD89" s="728">
        <v>10</v>
      </c>
      <c r="AE89" s="187">
        <v>11</v>
      </c>
      <c r="AF89" s="761" t="s">
        <v>542</v>
      </c>
      <c r="AG89" s="733" t="s">
        <v>542</v>
      </c>
      <c r="AH89" s="760" t="s">
        <v>542</v>
      </c>
    </row>
    <row r="90" spans="1:34" s="94" customFormat="1" ht="16.5" customHeight="1" x14ac:dyDescent="0.25">
      <c r="A90" s="7"/>
      <c r="B90" s="7"/>
      <c r="C90" s="7"/>
      <c r="D90" s="7"/>
      <c r="E90" s="7"/>
      <c r="F90" s="7"/>
      <c r="G90" s="7"/>
      <c r="H90" s="7"/>
      <c r="I90" s="7"/>
      <c r="J90" s="7"/>
      <c r="K90" s="7"/>
      <c r="L90" s="7"/>
      <c r="M90" s="7"/>
      <c r="N90" s="89"/>
      <c r="O90" s="7"/>
      <c r="P90" s="7"/>
      <c r="Q90" s="7"/>
      <c r="R90" s="7"/>
      <c r="S90" s="7"/>
      <c r="T90" s="7"/>
      <c r="U90" s="7"/>
      <c r="V90" s="7"/>
      <c r="W90" s="7"/>
      <c r="X90" s="7"/>
      <c r="Y90" s="7"/>
      <c r="Z90" s="7"/>
      <c r="AA90" s="7"/>
      <c r="AB90" s="7"/>
      <c r="AC90" s="7"/>
      <c r="AD90" s="7"/>
      <c r="AE90" s="7"/>
      <c r="AF90" s="7"/>
      <c r="AG90" s="7"/>
      <c r="AH90" s="7"/>
    </row>
    <row r="91" spans="1:34" s="94" customFormat="1" ht="24" customHeight="1" x14ac:dyDescent="0.2">
      <c r="A91" s="125" t="s">
        <v>652</v>
      </c>
      <c r="B91" s="126"/>
      <c r="C91" s="29"/>
      <c r="D91" s="29"/>
      <c r="E91" s="29"/>
      <c r="F91" s="29"/>
      <c r="G91" s="29"/>
      <c r="H91" s="29"/>
      <c r="I91" s="29"/>
      <c r="J91" s="29"/>
      <c r="K91" s="29"/>
      <c r="L91" s="29"/>
      <c r="M91" s="29"/>
      <c r="N91" s="88"/>
      <c r="O91" s="29"/>
      <c r="P91" s="29"/>
      <c r="Q91" s="29"/>
      <c r="R91" s="29"/>
      <c r="S91" s="29"/>
      <c r="T91" s="29"/>
      <c r="U91" s="29"/>
      <c r="V91" s="29"/>
      <c r="W91" s="29"/>
      <c r="X91" s="29"/>
      <c r="Y91" s="29"/>
      <c r="Z91" s="29"/>
      <c r="AA91" s="29"/>
      <c r="AB91" s="29"/>
      <c r="AC91" s="29"/>
      <c r="AD91" s="29"/>
      <c r="AE91" s="29"/>
      <c r="AF91" s="29"/>
      <c r="AG91" s="29"/>
      <c r="AH91" s="29"/>
    </row>
    <row r="92" spans="1:34" ht="28.5" customHeight="1" x14ac:dyDescent="0.25">
      <c r="A92" s="1203" t="s">
        <v>495</v>
      </c>
      <c r="B92" s="1203" t="s">
        <v>653</v>
      </c>
      <c r="C92" s="1203" t="s">
        <v>653</v>
      </c>
      <c r="D92" s="1203" t="s">
        <v>653</v>
      </c>
      <c r="E92" s="1203" t="s">
        <v>653</v>
      </c>
      <c r="F92" s="1203" t="s">
        <v>653</v>
      </c>
      <c r="G92" s="1203" t="s">
        <v>653</v>
      </c>
      <c r="H92" s="1203" t="s">
        <v>653</v>
      </c>
      <c r="I92" s="1203" t="s">
        <v>653</v>
      </c>
      <c r="J92" s="1203" t="s">
        <v>653</v>
      </c>
      <c r="K92" s="1203" t="s">
        <v>653</v>
      </c>
      <c r="L92" s="1203" t="s">
        <v>653</v>
      </c>
      <c r="M92" s="1203" t="s">
        <v>653</v>
      </c>
      <c r="N92" s="1203" t="s">
        <v>653</v>
      </c>
      <c r="O92" s="1203" t="s">
        <v>653</v>
      </c>
      <c r="P92" s="1203" t="s">
        <v>653</v>
      </c>
      <c r="Q92" s="1203" t="s">
        <v>653</v>
      </c>
      <c r="R92" s="1203" t="s">
        <v>653</v>
      </c>
      <c r="S92" s="1203" t="s">
        <v>653</v>
      </c>
      <c r="T92" s="1203" t="s">
        <v>653</v>
      </c>
      <c r="U92" s="1203" t="s">
        <v>653</v>
      </c>
      <c r="V92" s="1203" t="s">
        <v>653</v>
      </c>
      <c r="W92" s="1203" t="s">
        <v>653</v>
      </c>
      <c r="X92" s="1203" t="s">
        <v>653</v>
      </c>
      <c r="Y92" s="1203" t="s">
        <v>653</v>
      </c>
      <c r="Z92" s="1203" t="s">
        <v>653</v>
      </c>
      <c r="AA92" s="1203" t="s">
        <v>653</v>
      </c>
      <c r="AB92" s="1203" t="s">
        <v>653</v>
      </c>
      <c r="AC92" s="1203" t="s">
        <v>653</v>
      </c>
      <c r="AD92" s="1203" t="s">
        <v>653</v>
      </c>
      <c r="AE92" s="1203" t="s">
        <v>653</v>
      </c>
      <c r="AF92" s="1203" t="s">
        <v>653</v>
      </c>
      <c r="AG92" s="1203" t="s">
        <v>653</v>
      </c>
      <c r="AH92" s="1203" t="s">
        <v>653</v>
      </c>
    </row>
    <row r="93" spans="1:34" s="24" customFormat="1" ht="10.5" customHeight="1" thickBot="1" x14ac:dyDescent="0.3">
      <c r="A93" s="7"/>
      <c r="B93" s="7"/>
      <c r="C93" s="7"/>
      <c r="D93" s="7"/>
      <c r="E93" s="7"/>
      <c r="F93" s="7"/>
      <c r="G93" s="7"/>
      <c r="H93" s="7"/>
      <c r="I93" s="7"/>
      <c r="J93" s="7"/>
      <c r="K93" s="7"/>
      <c r="L93" s="7"/>
      <c r="M93" s="7"/>
      <c r="N93" s="89"/>
      <c r="O93" s="7"/>
      <c r="P93" s="7"/>
      <c r="Q93" s="7"/>
      <c r="R93" s="7"/>
      <c r="S93" s="7"/>
      <c r="T93" s="7"/>
      <c r="U93" s="7"/>
      <c r="V93" s="7"/>
      <c r="W93" s="7"/>
      <c r="X93" s="7"/>
      <c r="Y93" s="7"/>
      <c r="Z93" s="7"/>
      <c r="AA93" s="7"/>
      <c r="AB93" s="7"/>
      <c r="AC93" s="7"/>
      <c r="AD93" s="7"/>
      <c r="AE93" s="7"/>
      <c r="AF93" s="7"/>
      <c r="AG93" s="7"/>
      <c r="AH93" s="7"/>
    </row>
    <row r="94" spans="1:34" s="24" customFormat="1" ht="33.75" customHeight="1" x14ac:dyDescent="0.25">
      <c r="A94" s="1170" t="s">
        <v>19</v>
      </c>
      <c r="B94" s="1171" t="s">
        <v>1</v>
      </c>
      <c r="C94" s="1171" t="s">
        <v>180</v>
      </c>
      <c r="D94" s="1171" t="s">
        <v>181</v>
      </c>
      <c r="E94" s="1193" t="s">
        <v>182</v>
      </c>
      <c r="F94" s="1170" t="s">
        <v>690</v>
      </c>
      <c r="G94" s="1171"/>
      <c r="H94" s="1172"/>
      <c r="I94" s="1205" t="s">
        <v>6</v>
      </c>
      <c r="J94" s="1171"/>
      <c r="K94" s="1171" t="s">
        <v>7</v>
      </c>
      <c r="L94" s="1171"/>
      <c r="M94" s="1171" t="s">
        <v>8</v>
      </c>
      <c r="N94" s="1171"/>
      <c r="O94" s="1171" t="s">
        <v>9</v>
      </c>
      <c r="P94" s="1171"/>
      <c r="Q94" s="1171" t="s">
        <v>10</v>
      </c>
      <c r="R94" s="1171"/>
      <c r="S94" s="1171" t="s">
        <v>11</v>
      </c>
      <c r="T94" s="1171"/>
      <c r="U94" s="1171" t="s">
        <v>12</v>
      </c>
      <c r="V94" s="1171"/>
      <c r="W94" s="1171" t="s">
        <v>13</v>
      </c>
      <c r="X94" s="1171"/>
      <c r="Y94" s="1171" t="s">
        <v>14</v>
      </c>
      <c r="Z94" s="1171"/>
      <c r="AA94" s="1171" t="s">
        <v>15</v>
      </c>
      <c r="AB94" s="1193"/>
      <c r="AC94" s="1170" t="s">
        <v>691</v>
      </c>
      <c r="AD94" s="1171"/>
      <c r="AE94" s="1172"/>
      <c r="AF94" s="1194" t="s">
        <v>722</v>
      </c>
      <c r="AG94" s="1195"/>
      <c r="AH94" s="1196"/>
    </row>
    <row r="95" spans="1:34" ht="33" customHeight="1" x14ac:dyDescent="0.25">
      <c r="A95" s="1184"/>
      <c r="B95" s="1182"/>
      <c r="C95" s="1182"/>
      <c r="D95" s="1182"/>
      <c r="E95" s="1183"/>
      <c r="F95" s="1184"/>
      <c r="G95" s="1182"/>
      <c r="H95" s="1185"/>
      <c r="I95" s="1200" t="s">
        <v>0</v>
      </c>
      <c r="J95" s="1201"/>
      <c r="K95" s="1201"/>
      <c r="L95" s="1201"/>
      <c r="M95" s="1201"/>
      <c r="N95" s="1201"/>
      <c r="O95" s="1201"/>
      <c r="P95" s="1201"/>
      <c r="Q95" s="1201"/>
      <c r="R95" s="1201"/>
      <c r="S95" s="1201"/>
      <c r="T95" s="1201"/>
      <c r="U95" s="1201"/>
      <c r="V95" s="1201"/>
      <c r="W95" s="1201"/>
      <c r="X95" s="1201"/>
      <c r="Y95" s="1201"/>
      <c r="Z95" s="1201"/>
      <c r="AA95" s="1201"/>
      <c r="AB95" s="1202"/>
      <c r="AC95" s="1184"/>
      <c r="AD95" s="1182"/>
      <c r="AE95" s="1185"/>
      <c r="AF95" s="1197"/>
      <c r="AG95" s="1198"/>
      <c r="AH95" s="1199"/>
    </row>
    <row r="96" spans="1:34" s="2" customFormat="1" ht="27.75" customHeight="1" thickBot="1" x14ac:dyDescent="0.3">
      <c r="A96" s="1206"/>
      <c r="B96" s="1207"/>
      <c r="C96" s="1207"/>
      <c r="D96" s="1207"/>
      <c r="E96" s="1208"/>
      <c r="F96" s="87" t="s">
        <v>18</v>
      </c>
      <c r="G96" s="81" t="s">
        <v>16</v>
      </c>
      <c r="H96" s="170" t="s">
        <v>17</v>
      </c>
      <c r="I96" s="171" t="s">
        <v>16</v>
      </c>
      <c r="J96" s="81" t="s">
        <v>17</v>
      </c>
      <c r="K96" s="81" t="s">
        <v>16</v>
      </c>
      <c r="L96" s="81" t="s">
        <v>17</v>
      </c>
      <c r="M96" s="81" t="s">
        <v>16</v>
      </c>
      <c r="N96" s="172" t="s">
        <v>17</v>
      </c>
      <c r="O96" s="81" t="s">
        <v>16</v>
      </c>
      <c r="P96" s="81" t="s">
        <v>17</v>
      </c>
      <c r="Q96" s="81" t="s">
        <v>16</v>
      </c>
      <c r="R96" s="81" t="s">
        <v>17</v>
      </c>
      <c r="S96" s="81" t="s">
        <v>16</v>
      </c>
      <c r="T96" s="81" t="s">
        <v>17</v>
      </c>
      <c r="U96" s="81" t="s">
        <v>16</v>
      </c>
      <c r="V96" s="81" t="s">
        <v>17</v>
      </c>
      <c r="W96" s="81" t="s">
        <v>16</v>
      </c>
      <c r="X96" s="81" t="s">
        <v>17</v>
      </c>
      <c r="Y96" s="81" t="s">
        <v>16</v>
      </c>
      <c r="Z96" s="81" t="s">
        <v>17</v>
      </c>
      <c r="AA96" s="81" t="s">
        <v>16</v>
      </c>
      <c r="AB96" s="173" t="s">
        <v>17</v>
      </c>
      <c r="AC96" s="87" t="s">
        <v>18</v>
      </c>
      <c r="AD96" s="81" t="s">
        <v>16</v>
      </c>
      <c r="AE96" s="170" t="s">
        <v>17</v>
      </c>
      <c r="AF96" s="171" t="s">
        <v>18</v>
      </c>
      <c r="AG96" s="81" t="s">
        <v>16</v>
      </c>
      <c r="AH96" s="170" t="s">
        <v>17</v>
      </c>
    </row>
    <row r="97" spans="1:35" s="94" customFormat="1" ht="36" customHeight="1" x14ac:dyDescent="0.2">
      <c r="A97" s="109" t="s">
        <v>638</v>
      </c>
      <c r="B97" s="191" t="s">
        <v>528</v>
      </c>
      <c r="C97" s="732" t="s">
        <v>23</v>
      </c>
      <c r="D97" s="192" t="s">
        <v>542</v>
      </c>
      <c r="E97" s="734" t="s">
        <v>542</v>
      </c>
      <c r="F97" s="166" t="s">
        <v>542</v>
      </c>
      <c r="G97" s="85" t="s">
        <v>542</v>
      </c>
      <c r="H97" s="167" t="s">
        <v>542</v>
      </c>
      <c r="I97" s="186">
        <v>0</v>
      </c>
      <c r="J97" s="732">
        <v>0</v>
      </c>
      <c r="K97" s="732">
        <v>0</v>
      </c>
      <c r="L97" s="732">
        <v>0</v>
      </c>
      <c r="M97" s="325">
        <v>0</v>
      </c>
      <c r="N97" s="325">
        <v>4</v>
      </c>
      <c r="O97" s="148">
        <v>1</v>
      </c>
      <c r="P97" s="148">
        <v>14</v>
      </c>
      <c r="Q97" s="148">
        <v>8</v>
      </c>
      <c r="R97" s="148">
        <v>37</v>
      </c>
      <c r="S97" s="610">
        <v>44</v>
      </c>
      <c r="T97" s="610">
        <v>29</v>
      </c>
      <c r="U97" s="497">
        <f>AD97-I97-K97-M97-O97-Q97-S97</f>
        <v>27</v>
      </c>
      <c r="V97" s="497">
        <f>AE97-J97-L97-N97-P97-R97-T97</f>
        <v>59</v>
      </c>
      <c r="W97" s="71"/>
      <c r="X97" s="71"/>
      <c r="Y97" s="71"/>
      <c r="Z97" s="71"/>
      <c r="AA97" s="71"/>
      <c r="AB97" s="196"/>
      <c r="AC97" s="155">
        <v>223</v>
      </c>
      <c r="AD97" s="148">
        <v>80</v>
      </c>
      <c r="AE97" s="156">
        <v>143</v>
      </c>
      <c r="AF97" s="198" t="s">
        <v>542</v>
      </c>
      <c r="AG97" s="193" t="s">
        <v>542</v>
      </c>
      <c r="AH97" s="194" t="s">
        <v>542</v>
      </c>
    </row>
    <row r="98" spans="1:35" s="8" customFormat="1" ht="36" customHeight="1" x14ac:dyDescent="0.25">
      <c r="A98" s="101" t="s">
        <v>639</v>
      </c>
      <c r="B98" s="104" t="s">
        <v>529</v>
      </c>
      <c r="C98" s="41" t="s">
        <v>23</v>
      </c>
      <c r="D98" s="188" t="s">
        <v>542</v>
      </c>
      <c r="E98" s="161" t="s">
        <v>542</v>
      </c>
      <c r="F98" s="95" t="s">
        <v>542</v>
      </c>
      <c r="G98" s="48" t="s">
        <v>542</v>
      </c>
      <c r="H98" s="96" t="s">
        <v>542</v>
      </c>
      <c r="I98" s="164">
        <v>0</v>
      </c>
      <c r="J98" s="41">
        <v>0</v>
      </c>
      <c r="K98" s="41">
        <v>0</v>
      </c>
      <c r="L98" s="41">
        <v>0</v>
      </c>
      <c r="M98" s="115">
        <v>0</v>
      </c>
      <c r="N98" s="115">
        <v>0</v>
      </c>
      <c r="O98" s="131">
        <v>0</v>
      </c>
      <c r="P98" s="131">
        <v>0</v>
      </c>
      <c r="Q98" s="148">
        <v>6</v>
      </c>
      <c r="R98" s="148">
        <v>12</v>
      </c>
      <c r="S98" s="610">
        <v>1</v>
      </c>
      <c r="T98" s="610">
        <v>1</v>
      </c>
      <c r="U98" s="724">
        <v>0</v>
      </c>
      <c r="V98" s="724">
        <v>0</v>
      </c>
      <c r="W98" s="707"/>
      <c r="X98" s="707"/>
      <c r="Y98" s="707"/>
      <c r="Z98" s="707"/>
      <c r="AA98" s="707"/>
      <c r="AB98" s="708"/>
      <c r="AC98" s="714">
        <v>19</v>
      </c>
      <c r="AD98" s="715">
        <v>7</v>
      </c>
      <c r="AE98" s="716">
        <v>12</v>
      </c>
      <c r="AF98" s="199" t="s">
        <v>542</v>
      </c>
      <c r="AG98" s="136" t="s">
        <v>542</v>
      </c>
      <c r="AH98" s="137" t="s">
        <v>542</v>
      </c>
      <c r="AI98" s="709"/>
    </row>
    <row r="99" spans="1:35" s="94" customFormat="1" ht="36" customHeight="1" x14ac:dyDescent="0.2">
      <c r="A99" s="101" t="s">
        <v>196</v>
      </c>
      <c r="B99" s="104" t="s">
        <v>184</v>
      </c>
      <c r="C99" s="41" t="s">
        <v>23</v>
      </c>
      <c r="D99" s="188" t="s">
        <v>542</v>
      </c>
      <c r="E99" s="161" t="s">
        <v>542</v>
      </c>
      <c r="F99" s="95" t="s">
        <v>542</v>
      </c>
      <c r="G99" s="48" t="s">
        <v>542</v>
      </c>
      <c r="H99" s="96" t="s">
        <v>542</v>
      </c>
      <c r="I99" s="164">
        <v>0</v>
      </c>
      <c r="J99" s="41">
        <v>0</v>
      </c>
      <c r="K99" s="41">
        <v>0</v>
      </c>
      <c r="L99" s="41">
        <v>0</v>
      </c>
      <c r="M99" s="115">
        <v>0</v>
      </c>
      <c r="N99" s="115">
        <v>0</v>
      </c>
      <c r="O99" s="131">
        <v>2</v>
      </c>
      <c r="P99" s="131">
        <v>17</v>
      </c>
      <c r="Q99" s="148">
        <v>36</v>
      </c>
      <c r="R99" s="148">
        <v>66</v>
      </c>
      <c r="S99" s="610">
        <v>144</v>
      </c>
      <c r="T99" s="610">
        <v>189</v>
      </c>
      <c r="U99" s="724">
        <f>AD99-I99-K99-M99-O99-Q99-S99</f>
        <v>89</v>
      </c>
      <c r="V99" s="724">
        <f>AE99-J99-L99-N99-P99-R99-T99</f>
        <v>114</v>
      </c>
      <c r="W99" s="40"/>
      <c r="X99" s="40"/>
      <c r="Y99" s="40"/>
      <c r="Z99" s="40"/>
      <c r="AA99" s="40"/>
      <c r="AB99" s="153"/>
      <c r="AC99" s="157">
        <v>657</v>
      </c>
      <c r="AD99" s="131">
        <v>271</v>
      </c>
      <c r="AE99" s="158">
        <v>386</v>
      </c>
      <c r="AF99" s="199" t="s">
        <v>542</v>
      </c>
      <c r="AG99" s="136" t="s">
        <v>542</v>
      </c>
      <c r="AH99" s="137" t="s">
        <v>542</v>
      </c>
    </row>
    <row r="100" spans="1:35" s="94" customFormat="1" ht="51" customHeight="1" x14ac:dyDescent="0.2">
      <c r="A100" s="101" t="s">
        <v>193</v>
      </c>
      <c r="B100" s="104" t="s">
        <v>530</v>
      </c>
      <c r="C100" s="41" t="s">
        <v>23</v>
      </c>
      <c r="D100" s="188" t="s">
        <v>542</v>
      </c>
      <c r="E100" s="161" t="s">
        <v>542</v>
      </c>
      <c r="F100" s="95" t="s">
        <v>542</v>
      </c>
      <c r="G100" s="48" t="s">
        <v>542</v>
      </c>
      <c r="H100" s="96" t="s">
        <v>542</v>
      </c>
      <c r="I100" s="164">
        <v>0</v>
      </c>
      <c r="J100" s="41">
        <v>0</v>
      </c>
      <c r="K100" s="41">
        <v>0</v>
      </c>
      <c r="L100" s="41">
        <v>0</v>
      </c>
      <c r="M100" s="115">
        <v>0</v>
      </c>
      <c r="N100" s="115">
        <v>1</v>
      </c>
      <c r="O100" s="131">
        <v>4</v>
      </c>
      <c r="P100" s="131">
        <v>10</v>
      </c>
      <c r="Q100" s="148">
        <v>17</v>
      </c>
      <c r="R100" s="148">
        <v>36</v>
      </c>
      <c r="S100" s="610">
        <v>79</v>
      </c>
      <c r="T100" s="610">
        <v>104</v>
      </c>
      <c r="U100" s="724">
        <f>AD100-I100-K100-M100-O100-Q100-S100</f>
        <v>54</v>
      </c>
      <c r="V100" s="724">
        <f>AE100-J100-L100-N100-P100-R100-T100</f>
        <v>91</v>
      </c>
      <c r="W100" s="40"/>
      <c r="X100" s="40"/>
      <c r="Y100" s="40"/>
      <c r="Z100" s="40"/>
      <c r="AA100" s="40"/>
      <c r="AB100" s="153"/>
      <c r="AC100" s="157">
        <v>396</v>
      </c>
      <c r="AD100" s="131">
        <v>154</v>
      </c>
      <c r="AE100" s="158">
        <v>242</v>
      </c>
      <c r="AF100" s="199" t="s">
        <v>542</v>
      </c>
      <c r="AG100" s="136" t="s">
        <v>542</v>
      </c>
      <c r="AH100" s="137" t="s">
        <v>542</v>
      </c>
    </row>
    <row r="101" spans="1:35" s="94" customFormat="1" ht="86.25" customHeight="1" x14ac:dyDescent="0.2">
      <c r="A101" s="189" t="s">
        <v>640</v>
      </c>
      <c r="B101" s="104" t="s">
        <v>531</v>
      </c>
      <c r="C101" s="41" t="s">
        <v>23</v>
      </c>
      <c r="D101" s="188" t="s">
        <v>542</v>
      </c>
      <c r="E101" s="161" t="s">
        <v>542</v>
      </c>
      <c r="F101" s="95" t="s">
        <v>542</v>
      </c>
      <c r="G101" s="195" t="s">
        <v>542</v>
      </c>
      <c r="H101" s="96" t="s">
        <v>542</v>
      </c>
      <c r="I101" s="164">
        <v>0</v>
      </c>
      <c r="J101" s="41">
        <v>0</v>
      </c>
      <c r="K101" s="41">
        <v>0</v>
      </c>
      <c r="L101" s="41">
        <v>0</v>
      </c>
      <c r="M101" s="115">
        <v>0</v>
      </c>
      <c r="N101" s="115">
        <v>4</v>
      </c>
      <c r="O101" s="131">
        <v>4</v>
      </c>
      <c r="P101" s="131">
        <v>19</v>
      </c>
      <c r="Q101" s="148">
        <v>35</v>
      </c>
      <c r="R101" s="148">
        <v>61</v>
      </c>
      <c r="S101" s="610">
        <v>181</v>
      </c>
      <c r="T101" s="610">
        <v>223</v>
      </c>
      <c r="U101" s="724">
        <f t="shared" ref="U101:V105" si="5">AD101-I101-K101-M101-O101-Q101-S101</f>
        <v>134</v>
      </c>
      <c r="V101" s="724">
        <f t="shared" si="5"/>
        <v>192</v>
      </c>
      <c r="W101" s="40"/>
      <c r="X101" s="40"/>
      <c r="Y101" s="40"/>
      <c r="Z101" s="40"/>
      <c r="AA101" s="40"/>
      <c r="AB101" s="153"/>
      <c r="AC101" s="157">
        <v>853</v>
      </c>
      <c r="AD101" s="131">
        <v>354</v>
      </c>
      <c r="AE101" s="158">
        <v>499</v>
      </c>
      <c r="AF101" s="199" t="s">
        <v>542</v>
      </c>
      <c r="AG101" s="136" t="s">
        <v>542</v>
      </c>
      <c r="AH101" s="137" t="s">
        <v>542</v>
      </c>
    </row>
    <row r="102" spans="1:35" s="94" customFormat="1" ht="57.75" customHeight="1" x14ac:dyDescent="0.2">
      <c r="A102" s="101" t="s">
        <v>197</v>
      </c>
      <c r="B102" s="104" t="s">
        <v>654</v>
      </c>
      <c r="C102" s="41" t="s">
        <v>23</v>
      </c>
      <c r="D102" s="188" t="s">
        <v>542</v>
      </c>
      <c r="E102" s="161" t="s">
        <v>542</v>
      </c>
      <c r="F102" s="95" t="s">
        <v>542</v>
      </c>
      <c r="G102" s="48" t="s">
        <v>542</v>
      </c>
      <c r="H102" s="96" t="s">
        <v>542</v>
      </c>
      <c r="I102" s="164">
        <v>0</v>
      </c>
      <c r="J102" s="41">
        <v>0</v>
      </c>
      <c r="K102" s="41">
        <v>0</v>
      </c>
      <c r="L102" s="41">
        <v>0</v>
      </c>
      <c r="M102" s="115">
        <v>0</v>
      </c>
      <c r="N102" s="115">
        <v>0</v>
      </c>
      <c r="O102" s="131">
        <v>0</v>
      </c>
      <c r="P102" s="131">
        <v>0</v>
      </c>
      <c r="Q102" s="148">
        <v>87</v>
      </c>
      <c r="R102" s="148">
        <v>137</v>
      </c>
      <c r="S102" s="610">
        <v>0</v>
      </c>
      <c r="T102" s="610">
        <v>0</v>
      </c>
      <c r="U102" s="724">
        <f>AD102-I102-K102-M102-O102-Q102-S102</f>
        <v>0</v>
      </c>
      <c r="V102" s="724">
        <f>AE102-J102-L102-N102-P102-R102-T102</f>
        <v>0</v>
      </c>
      <c r="W102" s="40"/>
      <c r="X102" s="40"/>
      <c r="Y102" s="40"/>
      <c r="Z102" s="40"/>
      <c r="AA102" s="40"/>
      <c r="AB102" s="153"/>
      <c r="AC102" s="157">
        <v>224</v>
      </c>
      <c r="AD102" s="131">
        <v>87</v>
      </c>
      <c r="AE102" s="158">
        <v>137</v>
      </c>
      <c r="AF102" s="200" t="s">
        <v>542</v>
      </c>
      <c r="AG102" s="134" t="s">
        <v>542</v>
      </c>
      <c r="AH102" s="135" t="s">
        <v>542</v>
      </c>
    </row>
    <row r="103" spans="1:35" s="94" customFormat="1" ht="50.25" customHeight="1" x14ac:dyDescent="0.2">
      <c r="A103" s="101" t="s">
        <v>198</v>
      </c>
      <c r="B103" s="104" t="s">
        <v>655</v>
      </c>
      <c r="C103" s="41" t="s">
        <v>23</v>
      </c>
      <c r="D103" s="188" t="s">
        <v>542</v>
      </c>
      <c r="E103" s="161" t="s">
        <v>542</v>
      </c>
      <c r="F103" s="95" t="s">
        <v>542</v>
      </c>
      <c r="G103" s="48" t="s">
        <v>542</v>
      </c>
      <c r="H103" s="96" t="s">
        <v>542</v>
      </c>
      <c r="I103" s="164">
        <v>0</v>
      </c>
      <c r="J103" s="41">
        <v>0</v>
      </c>
      <c r="K103" s="41">
        <v>0</v>
      </c>
      <c r="L103" s="41">
        <v>0</v>
      </c>
      <c r="M103" s="115">
        <v>0</v>
      </c>
      <c r="N103" s="115">
        <v>0</v>
      </c>
      <c r="O103" s="131">
        <v>0</v>
      </c>
      <c r="P103" s="131">
        <v>0</v>
      </c>
      <c r="Q103" s="148">
        <v>3</v>
      </c>
      <c r="R103" s="148">
        <v>0</v>
      </c>
      <c r="S103" s="610">
        <v>0</v>
      </c>
      <c r="T103" s="610">
        <v>0</v>
      </c>
      <c r="U103" s="724">
        <f t="shared" si="5"/>
        <v>0</v>
      </c>
      <c r="V103" s="724">
        <f t="shared" si="5"/>
        <v>0</v>
      </c>
      <c r="W103" s="40"/>
      <c r="X103" s="40"/>
      <c r="Y103" s="40"/>
      <c r="Z103" s="40"/>
      <c r="AA103" s="40"/>
      <c r="AB103" s="153"/>
      <c r="AC103" s="157">
        <v>3</v>
      </c>
      <c r="AD103" s="131">
        <v>3</v>
      </c>
      <c r="AE103" s="158">
        <v>0</v>
      </c>
      <c r="AF103" s="199" t="s">
        <v>542</v>
      </c>
      <c r="AG103" s="136" t="s">
        <v>542</v>
      </c>
      <c r="AH103" s="137" t="s">
        <v>542</v>
      </c>
    </row>
    <row r="104" spans="1:35" s="94" customFormat="1" ht="66.75" customHeight="1" x14ac:dyDescent="0.2">
      <c r="A104" s="101" t="s">
        <v>643</v>
      </c>
      <c r="B104" s="104" t="s">
        <v>656</v>
      </c>
      <c r="C104" s="41" t="s">
        <v>23</v>
      </c>
      <c r="D104" s="188" t="s">
        <v>542</v>
      </c>
      <c r="E104" s="161" t="s">
        <v>542</v>
      </c>
      <c r="F104" s="95" t="s">
        <v>542</v>
      </c>
      <c r="G104" s="48" t="s">
        <v>542</v>
      </c>
      <c r="H104" s="96" t="s">
        <v>542</v>
      </c>
      <c r="I104" s="164">
        <v>0</v>
      </c>
      <c r="J104" s="41">
        <v>0</v>
      </c>
      <c r="K104" s="41">
        <v>0</v>
      </c>
      <c r="L104" s="41">
        <v>0</v>
      </c>
      <c r="M104" s="115">
        <v>0</v>
      </c>
      <c r="N104" s="115">
        <v>0</v>
      </c>
      <c r="O104" s="131">
        <v>0</v>
      </c>
      <c r="P104" s="131">
        <v>0</v>
      </c>
      <c r="Q104" s="148">
        <v>8</v>
      </c>
      <c r="R104" s="148">
        <v>3</v>
      </c>
      <c r="S104" s="610">
        <v>0</v>
      </c>
      <c r="T104" s="610">
        <v>0</v>
      </c>
      <c r="U104" s="724">
        <f t="shared" si="5"/>
        <v>0</v>
      </c>
      <c r="V104" s="724">
        <f t="shared" si="5"/>
        <v>0</v>
      </c>
      <c r="W104" s="40"/>
      <c r="X104" s="40"/>
      <c r="Y104" s="40"/>
      <c r="Z104" s="40"/>
      <c r="AA104" s="40"/>
      <c r="AB104" s="153"/>
      <c r="AC104" s="157">
        <v>11</v>
      </c>
      <c r="AD104" s="131">
        <v>8</v>
      </c>
      <c r="AE104" s="158">
        <v>3</v>
      </c>
      <c r="AF104" s="199" t="s">
        <v>542</v>
      </c>
      <c r="AG104" s="136" t="s">
        <v>542</v>
      </c>
      <c r="AH104" s="137" t="s">
        <v>542</v>
      </c>
    </row>
    <row r="105" spans="1:35" s="94" customFormat="1" ht="77.25" customHeight="1" thickBot="1" x14ac:dyDescent="0.25">
      <c r="A105" s="764" t="s">
        <v>645</v>
      </c>
      <c r="B105" s="106" t="s">
        <v>657</v>
      </c>
      <c r="C105" s="733" t="s">
        <v>23</v>
      </c>
      <c r="D105" s="190" t="s">
        <v>542</v>
      </c>
      <c r="E105" s="735" t="s">
        <v>542</v>
      </c>
      <c r="F105" s="168" t="s">
        <v>542</v>
      </c>
      <c r="G105" s="756" t="s">
        <v>542</v>
      </c>
      <c r="H105" s="169" t="s">
        <v>542</v>
      </c>
      <c r="I105" s="761">
        <v>0</v>
      </c>
      <c r="J105" s="733">
        <v>0</v>
      </c>
      <c r="K105" s="733">
        <v>0</v>
      </c>
      <c r="L105" s="733">
        <v>0</v>
      </c>
      <c r="M105" s="120">
        <v>0</v>
      </c>
      <c r="N105" s="120">
        <v>0</v>
      </c>
      <c r="O105" s="144">
        <v>0</v>
      </c>
      <c r="P105" s="144">
        <v>0</v>
      </c>
      <c r="Q105" s="144">
        <v>17</v>
      </c>
      <c r="R105" s="144">
        <v>17</v>
      </c>
      <c r="S105" s="611">
        <v>0</v>
      </c>
      <c r="T105" s="611">
        <v>0</v>
      </c>
      <c r="U105" s="598">
        <f>AD105-I105-K105-M105-O105-Q105-S105</f>
        <v>0</v>
      </c>
      <c r="V105" s="598">
        <f t="shared" si="5"/>
        <v>0</v>
      </c>
      <c r="W105" s="763"/>
      <c r="X105" s="763"/>
      <c r="Y105" s="763"/>
      <c r="Z105" s="763"/>
      <c r="AA105" s="763"/>
      <c r="AB105" s="197"/>
      <c r="AC105" s="159">
        <v>34</v>
      </c>
      <c r="AD105" s="144">
        <v>17</v>
      </c>
      <c r="AE105" s="160">
        <v>17</v>
      </c>
      <c r="AF105" s="201" t="s">
        <v>542</v>
      </c>
      <c r="AG105" s="98" t="s">
        <v>542</v>
      </c>
      <c r="AH105" s="99" t="s">
        <v>542</v>
      </c>
    </row>
    <row r="106" spans="1:35" s="9" customFormat="1" ht="16.5" customHeight="1" x14ac:dyDescent="0.25">
      <c r="A106" s="7"/>
      <c r="B106" s="7"/>
      <c r="C106" s="7"/>
      <c r="D106" s="7"/>
      <c r="E106" s="7"/>
      <c r="F106" s="7"/>
      <c r="G106" s="7"/>
      <c r="H106" s="7"/>
      <c r="I106" s="7"/>
      <c r="J106" s="7"/>
      <c r="K106" s="7"/>
      <c r="L106" s="7"/>
      <c r="M106" s="7"/>
      <c r="N106" s="89"/>
      <c r="O106" s="7"/>
      <c r="P106" s="7"/>
      <c r="Q106" s="7"/>
      <c r="R106" s="7"/>
      <c r="S106" s="7"/>
      <c r="T106" s="7"/>
      <c r="U106" s="7"/>
      <c r="V106" s="7"/>
      <c r="W106" s="7"/>
      <c r="X106" s="7"/>
      <c r="Y106" s="7"/>
      <c r="Z106" s="7"/>
      <c r="AA106" s="7"/>
      <c r="AB106" s="7"/>
      <c r="AC106" s="7"/>
      <c r="AD106" s="7"/>
      <c r="AE106" s="7"/>
      <c r="AF106" s="7"/>
      <c r="AG106" s="7"/>
      <c r="AH106" s="7"/>
    </row>
    <row r="107" spans="1:35" s="9" customFormat="1" ht="30.75" customHeight="1" x14ac:dyDescent="0.2">
      <c r="A107" s="125" t="s">
        <v>658</v>
      </c>
      <c r="B107" s="126"/>
      <c r="C107" s="30"/>
      <c r="D107" s="29"/>
      <c r="E107" s="29"/>
      <c r="F107" s="29"/>
      <c r="G107" s="29"/>
      <c r="H107" s="29"/>
      <c r="I107" s="29"/>
      <c r="J107" s="29"/>
      <c r="K107" s="29"/>
      <c r="L107" s="29"/>
      <c r="M107" s="29"/>
      <c r="N107" s="88"/>
      <c r="O107" s="29"/>
      <c r="P107" s="29"/>
      <c r="Q107" s="29"/>
      <c r="R107" s="29"/>
      <c r="S107" s="29"/>
      <c r="T107" s="29"/>
      <c r="U107" s="29"/>
      <c r="V107" s="29"/>
      <c r="W107" s="29"/>
      <c r="X107" s="29"/>
      <c r="Y107" s="29"/>
      <c r="Z107" s="29"/>
      <c r="AA107" s="29"/>
      <c r="AB107" s="29"/>
      <c r="AC107" s="29"/>
      <c r="AD107" s="29"/>
      <c r="AE107" s="29"/>
      <c r="AF107" s="29"/>
      <c r="AG107" s="29"/>
      <c r="AH107" s="29"/>
    </row>
    <row r="108" spans="1:35" x14ac:dyDescent="0.25">
      <c r="A108" s="1203" t="s">
        <v>496</v>
      </c>
      <c r="B108" s="1203" t="s">
        <v>659</v>
      </c>
      <c r="C108" s="1203" t="s">
        <v>659</v>
      </c>
      <c r="D108" s="1203" t="s">
        <v>659</v>
      </c>
      <c r="E108" s="1203" t="s">
        <v>659</v>
      </c>
      <c r="F108" s="1203" t="s">
        <v>659</v>
      </c>
      <c r="G108" s="1203" t="s">
        <v>659</v>
      </c>
      <c r="H108" s="1203" t="s">
        <v>659</v>
      </c>
      <c r="I108" s="1203" t="s">
        <v>659</v>
      </c>
      <c r="J108" s="1203" t="s">
        <v>659</v>
      </c>
      <c r="K108" s="1203" t="s">
        <v>659</v>
      </c>
      <c r="L108" s="1203" t="s">
        <v>659</v>
      </c>
      <c r="M108" s="1203" t="s">
        <v>659</v>
      </c>
      <c r="N108" s="1203" t="s">
        <v>659</v>
      </c>
      <c r="O108" s="1203" t="s">
        <v>659</v>
      </c>
      <c r="P108" s="1203" t="s">
        <v>659</v>
      </c>
      <c r="Q108" s="1203" t="s">
        <v>659</v>
      </c>
      <c r="R108" s="1203" t="s">
        <v>659</v>
      </c>
      <c r="S108" s="1203" t="s">
        <v>659</v>
      </c>
      <c r="T108" s="1203" t="s">
        <v>659</v>
      </c>
      <c r="U108" s="1203" t="s">
        <v>659</v>
      </c>
      <c r="V108" s="1203" t="s">
        <v>659</v>
      </c>
      <c r="W108" s="1203" t="s">
        <v>659</v>
      </c>
      <c r="X108" s="1203" t="s">
        <v>659</v>
      </c>
      <c r="Y108" s="1203" t="s">
        <v>659</v>
      </c>
      <c r="Z108" s="1203" t="s">
        <v>659</v>
      </c>
      <c r="AA108" s="1203" t="s">
        <v>659</v>
      </c>
      <c r="AB108" s="1203" t="s">
        <v>659</v>
      </c>
      <c r="AC108" s="1203" t="s">
        <v>659</v>
      </c>
      <c r="AD108" s="1203" t="s">
        <v>659</v>
      </c>
      <c r="AE108" s="1203" t="s">
        <v>659</v>
      </c>
      <c r="AF108" s="1203" t="s">
        <v>659</v>
      </c>
      <c r="AG108" s="1203" t="s">
        <v>659</v>
      </c>
      <c r="AH108" s="1203" t="s">
        <v>659</v>
      </c>
    </row>
    <row r="109" spans="1:35" s="24" customFormat="1" ht="8.25" customHeight="1" thickBot="1" x14ac:dyDescent="0.3">
      <c r="A109" s="7"/>
      <c r="B109" s="7"/>
      <c r="C109" s="7"/>
      <c r="D109" s="7"/>
      <c r="E109" s="7"/>
      <c r="F109" s="7"/>
      <c r="G109" s="7"/>
      <c r="H109" s="7"/>
      <c r="I109" s="7"/>
      <c r="J109" s="7"/>
      <c r="K109" s="7"/>
      <c r="L109" s="7"/>
      <c r="M109" s="7"/>
      <c r="N109" s="89"/>
      <c r="O109" s="7"/>
      <c r="P109" s="7"/>
      <c r="Q109" s="7"/>
      <c r="R109" s="7"/>
      <c r="S109" s="7"/>
      <c r="T109" s="7"/>
      <c r="U109" s="7"/>
      <c r="V109" s="7"/>
      <c r="W109" s="7"/>
      <c r="X109" s="7"/>
      <c r="Y109" s="7"/>
      <c r="Z109" s="7"/>
      <c r="AA109" s="7"/>
      <c r="AB109" s="7"/>
      <c r="AC109" s="7"/>
      <c r="AD109" s="7"/>
      <c r="AE109" s="7"/>
      <c r="AF109" s="7"/>
      <c r="AG109" s="7"/>
      <c r="AH109" s="7"/>
    </row>
    <row r="110" spans="1:35" s="94" customFormat="1" ht="31.5" customHeight="1" x14ac:dyDescent="0.2">
      <c r="A110" s="1170" t="s">
        <v>19</v>
      </c>
      <c r="B110" s="1171" t="s">
        <v>1</v>
      </c>
      <c r="C110" s="1171" t="s">
        <v>180</v>
      </c>
      <c r="D110" s="1171" t="s">
        <v>181</v>
      </c>
      <c r="E110" s="1193" t="s">
        <v>182</v>
      </c>
      <c r="F110" s="1170" t="s">
        <v>690</v>
      </c>
      <c r="G110" s="1171"/>
      <c r="H110" s="1172"/>
      <c r="I110" s="1205" t="s">
        <v>6</v>
      </c>
      <c r="J110" s="1171"/>
      <c r="K110" s="1171" t="s">
        <v>7</v>
      </c>
      <c r="L110" s="1171"/>
      <c r="M110" s="1171" t="s">
        <v>8</v>
      </c>
      <c r="N110" s="1171"/>
      <c r="O110" s="1171" t="s">
        <v>9</v>
      </c>
      <c r="P110" s="1171"/>
      <c r="Q110" s="1171" t="s">
        <v>10</v>
      </c>
      <c r="R110" s="1171"/>
      <c r="S110" s="1171" t="s">
        <v>11</v>
      </c>
      <c r="T110" s="1171"/>
      <c r="U110" s="1171" t="s">
        <v>12</v>
      </c>
      <c r="V110" s="1171"/>
      <c r="W110" s="1171" t="s">
        <v>13</v>
      </c>
      <c r="X110" s="1171"/>
      <c r="Y110" s="1171" t="s">
        <v>14</v>
      </c>
      <c r="Z110" s="1171"/>
      <c r="AA110" s="1171" t="s">
        <v>15</v>
      </c>
      <c r="AB110" s="1193"/>
      <c r="AC110" s="1170" t="s">
        <v>691</v>
      </c>
      <c r="AD110" s="1171"/>
      <c r="AE110" s="1172"/>
      <c r="AF110" s="1194" t="s">
        <v>722</v>
      </c>
      <c r="AG110" s="1195"/>
      <c r="AH110" s="1196"/>
    </row>
    <row r="111" spans="1:35" s="94" customFormat="1" ht="36.75" customHeight="1" x14ac:dyDescent="0.2">
      <c r="A111" s="1184"/>
      <c r="B111" s="1182"/>
      <c r="C111" s="1182"/>
      <c r="D111" s="1182"/>
      <c r="E111" s="1183"/>
      <c r="F111" s="1184"/>
      <c r="G111" s="1182"/>
      <c r="H111" s="1185"/>
      <c r="I111" s="1200" t="s">
        <v>0</v>
      </c>
      <c r="J111" s="1201"/>
      <c r="K111" s="1201"/>
      <c r="L111" s="1201"/>
      <c r="M111" s="1201"/>
      <c r="N111" s="1201"/>
      <c r="O111" s="1201"/>
      <c r="P111" s="1201"/>
      <c r="Q111" s="1201"/>
      <c r="R111" s="1201"/>
      <c r="S111" s="1201"/>
      <c r="T111" s="1201"/>
      <c r="U111" s="1201"/>
      <c r="V111" s="1201"/>
      <c r="W111" s="1201"/>
      <c r="X111" s="1201"/>
      <c r="Y111" s="1201"/>
      <c r="Z111" s="1201"/>
      <c r="AA111" s="1201"/>
      <c r="AB111" s="1202"/>
      <c r="AC111" s="1184"/>
      <c r="AD111" s="1182"/>
      <c r="AE111" s="1185"/>
      <c r="AF111" s="1197"/>
      <c r="AG111" s="1198"/>
      <c r="AH111" s="1199"/>
    </row>
    <row r="112" spans="1:35" s="2" customFormat="1" ht="26.25" customHeight="1" thickBot="1" x14ac:dyDescent="0.3">
      <c r="A112" s="1206"/>
      <c r="B112" s="1207"/>
      <c r="C112" s="1207"/>
      <c r="D112" s="1207"/>
      <c r="E112" s="1208"/>
      <c r="F112" s="87" t="s">
        <v>18</v>
      </c>
      <c r="G112" s="81" t="s">
        <v>16</v>
      </c>
      <c r="H112" s="170" t="s">
        <v>17</v>
      </c>
      <c r="I112" s="171" t="s">
        <v>16</v>
      </c>
      <c r="J112" s="81" t="s">
        <v>17</v>
      </c>
      <c r="K112" s="81" t="s">
        <v>16</v>
      </c>
      <c r="L112" s="81" t="s">
        <v>17</v>
      </c>
      <c r="M112" s="81" t="s">
        <v>16</v>
      </c>
      <c r="N112" s="172" t="s">
        <v>17</v>
      </c>
      <c r="O112" s="81" t="s">
        <v>16</v>
      </c>
      <c r="P112" s="81" t="s">
        <v>17</v>
      </c>
      <c r="Q112" s="81" t="s">
        <v>16</v>
      </c>
      <c r="R112" s="81" t="s">
        <v>17</v>
      </c>
      <c r="S112" s="81" t="s">
        <v>16</v>
      </c>
      <c r="T112" s="81" t="s">
        <v>17</v>
      </c>
      <c r="U112" s="81" t="s">
        <v>16</v>
      </c>
      <c r="V112" s="81" t="s">
        <v>17</v>
      </c>
      <c r="W112" s="81" t="s">
        <v>16</v>
      </c>
      <c r="X112" s="81" t="s">
        <v>17</v>
      </c>
      <c r="Y112" s="81" t="s">
        <v>16</v>
      </c>
      <c r="Z112" s="81" t="s">
        <v>17</v>
      </c>
      <c r="AA112" s="81" t="s">
        <v>16</v>
      </c>
      <c r="AB112" s="173" t="s">
        <v>17</v>
      </c>
      <c r="AC112" s="87" t="s">
        <v>18</v>
      </c>
      <c r="AD112" s="81" t="s">
        <v>16</v>
      </c>
      <c r="AE112" s="170" t="s">
        <v>17</v>
      </c>
      <c r="AF112" s="171" t="s">
        <v>18</v>
      </c>
      <c r="AG112" s="81" t="s">
        <v>16</v>
      </c>
      <c r="AH112" s="170" t="s">
        <v>17</v>
      </c>
    </row>
    <row r="113" spans="1:34" s="94" customFormat="1" ht="36.75" customHeight="1" x14ac:dyDescent="0.2">
      <c r="A113" s="109" t="s">
        <v>638</v>
      </c>
      <c r="B113" s="191" t="s">
        <v>528</v>
      </c>
      <c r="C113" s="732" t="s">
        <v>23</v>
      </c>
      <c r="D113" s="192" t="s">
        <v>542</v>
      </c>
      <c r="E113" s="734" t="s">
        <v>542</v>
      </c>
      <c r="F113" s="166" t="s">
        <v>542</v>
      </c>
      <c r="G113" s="85" t="s">
        <v>542</v>
      </c>
      <c r="H113" s="167" t="s">
        <v>542</v>
      </c>
      <c r="I113" s="186">
        <v>0</v>
      </c>
      <c r="J113" s="732">
        <v>0</v>
      </c>
      <c r="K113" s="732">
        <v>0</v>
      </c>
      <c r="L113" s="732">
        <v>0</v>
      </c>
      <c r="M113" s="325">
        <v>0</v>
      </c>
      <c r="N113" s="325">
        <v>0</v>
      </c>
      <c r="O113" s="148">
        <v>0</v>
      </c>
      <c r="P113" s="148">
        <v>0</v>
      </c>
      <c r="Q113" s="148">
        <v>0</v>
      </c>
      <c r="R113" s="148">
        <v>4</v>
      </c>
      <c r="S113" s="610">
        <v>2</v>
      </c>
      <c r="T113" s="610">
        <v>7</v>
      </c>
      <c r="U113" s="497">
        <f>AD113-I113-K113-M113-O113-Q113-S113</f>
        <v>0</v>
      </c>
      <c r="V113" s="509">
        <f>AE113-J113-L113-N113-P113-R113-T113</f>
        <v>0</v>
      </c>
      <c r="W113" s="71"/>
      <c r="X113" s="71"/>
      <c r="Y113" s="71"/>
      <c r="Z113" s="71"/>
      <c r="AA113" s="71"/>
      <c r="AB113" s="196"/>
      <c r="AC113" s="155">
        <v>13</v>
      </c>
      <c r="AD113" s="148">
        <v>2</v>
      </c>
      <c r="AE113" s="156">
        <v>11</v>
      </c>
      <c r="AF113" s="198" t="s">
        <v>542</v>
      </c>
      <c r="AG113" s="193" t="s">
        <v>542</v>
      </c>
      <c r="AH113" s="194" t="s">
        <v>542</v>
      </c>
    </row>
    <row r="114" spans="1:34" s="8" customFormat="1" ht="36.75" customHeight="1" x14ac:dyDescent="0.2">
      <c r="A114" s="101" t="s">
        <v>639</v>
      </c>
      <c r="B114" s="104" t="s">
        <v>529</v>
      </c>
      <c r="C114" s="41" t="s">
        <v>23</v>
      </c>
      <c r="D114" s="188" t="s">
        <v>542</v>
      </c>
      <c r="E114" s="161" t="s">
        <v>542</v>
      </c>
      <c r="F114" s="95" t="s">
        <v>542</v>
      </c>
      <c r="G114" s="48" t="s">
        <v>542</v>
      </c>
      <c r="H114" s="96" t="s">
        <v>542</v>
      </c>
      <c r="I114" s="164">
        <v>0</v>
      </c>
      <c r="J114" s="41">
        <v>0</v>
      </c>
      <c r="K114" s="41">
        <v>0</v>
      </c>
      <c r="L114" s="41">
        <v>0</v>
      </c>
      <c r="M114" s="115">
        <v>0</v>
      </c>
      <c r="N114" s="115">
        <v>0</v>
      </c>
      <c r="O114" s="131">
        <v>0</v>
      </c>
      <c r="P114" s="131">
        <v>0</v>
      </c>
      <c r="Q114" s="148">
        <v>0</v>
      </c>
      <c r="R114" s="148">
        <v>4</v>
      </c>
      <c r="S114" s="610">
        <v>0</v>
      </c>
      <c r="T114" s="610">
        <v>4</v>
      </c>
      <c r="U114" s="724">
        <f t="shared" ref="U114:V121" si="6">AD114-I114-K114-M114-O114-Q114-S114</f>
        <v>0</v>
      </c>
      <c r="V114" s="724">
        <f>AE114-J114-L114-N114-P114-R114-T114</f>
        <v>0</v>
      </c>
      <c r="W114" s="40"/>
      <c r="X114" s="40"/>
      <c r="Y114" s="40"/>
      <c r="Z114" s="40"/>
      <c r="AA114" s="40"/>
      <c r="AB114" s="153"/>
      <c r="AC114" s="157">
        <v>8</v>
      </c>
      <c r="AD114" s="131">
        <v>0</v>
      </c>
      <c r="AE114" s="158">
        <v>8</v>
      </c>
      <c r="AF114" s="199" t="s">
        <v>542</v>
      </c>
      <c r="AG114" s="136" t="s">
        <v>542</v>
      </c>
      <c r="AH114" s="137" t="s">
        <v>542</v>
      </c>
    </row>
    <row r="115" spans="1:34" s="94" customFormat="1" ht="36.75" customHeight="1" x14ac:dyDescent="0.2">
      <c r="A115" s="101" t="s">
        <v>196</v>
      </c>
      <c r="B115" s="104" t="s">
        <v>184</v>
      </c>
      <c r="C115" s="41" t="s">
        <v>23</v>
      </c>
      <c r="D115" s="188" t="s">
        <v>542</v>
      </c>
      <c r="E115" s="161" t="s">
        <v>542</v>
      </c>
      <c r="F115" s="95" t="s">
        <v>542</v>
      </c>
      <c r="G115" s="48" t="s">
        <v>542</v>
      </c>
      <c r="H115" s="96" t="s">
        <v>542</v>
      </c>
      <c r="I115" s="164">
        <v>0</v>
      </c>
      <c r="J115" s="41">
        <v>0</v>
      </c>
      <c r="K115" s="41">
        <v>0</v>
      </c>
      <c r="L115" s="41">
        <v>0</v>
      </c>
      <c r="M115" s="115">
        <v>0</v>
      </c>
      <c r="N115" s="115">
        <v>0</v>
      </c>
      <c r="O115" s="131">
        <v>0</v>
      </c>
      <c r="P115" s="131">
        <v>0</v>
      </c>
      <c r="Q115" s="148">
        <v>16</v>
      </c>
      <c r="R115" s="148">
        <v>89</v>
      </c>
      <c r="S115" s="610">
        <v>7</v>
      </c>
      <c r="T115" s="610">
        <v>15</v>
      </c>
      <c r="U115" s="724">
        <f t="shared" si="6"/>
        <v>17</v>
      </c>
      <c r="V115" s="724">
        <f t="shared" si="6"/>
        <v>85</v>
      </c>
      <c r="W115" s="475"/>
      <c r="X115" s="475"/>
      <c r="Y115" s="475"/>
      <c r="Z115" s="475"/>
      <c r="AA115" s="475"/>
      <c r="AB115" s="476"/>
      <c r="AC115" s="157">
        <v>229</v>
      </c>
      <c r="AD115" s="131">
        <v>40</v>
      </c>
      <c r="AE115" s="158">
        <v>189</v>
      </c>
      <c r="AF115" s="199" t="s">
        <v>542</v>
      </c>
      <c r="AG115" s="136" t="s">
        <v>542</v>
      </c>
      <c r="AH115" s="137" t="s">
        <v>542</v>
      </c>
    </row>
    <row r="116" spans="1:34" s="94" customFormat="1" ht="46.5" customHeight="1" x14ac:dyDescent="0.2">
      <c r="A116" s="101" t="s">
        <v>193</v>
      </c>
      <c r="B116" s="104" t="s">
        <v>530</v>
      </c>
      <c r="C116" s="41" t="s">
        <v>23</v>
      </c>
      <c r="D116" s="188" t="s">
        <v>542</v>
      </c>
      <c r="E116" s="161" t="s">
        <v>542</v>
      </c>
      <c r="F116" s="95" t="s">
        <v>542</v>
      </c>
      <c r="G116" s="48" t="s">
        <v>542</v>
      </c>
      <c r="H116" s="96" t="s">
        <v>542</v>
      </c>
      <c r="I116" s="164">
        <v>0</v>
      </c>
      <c r="J116" s="41">
        <v>0</v>
      </c>
      <c r="K116" s="41">
        <v>0</v>
      </c>
      <c r="L116" s="41">
        <v>0</v>
      </c>
      <c r="M116" s="115">
        <v>0</v>
      </c>
      <c r="N116" s="115">
        <v>0</v>
      </c>
      <c r="O116" s="131">
        <v>1</v>
      </c>
      <c r="P116" s="131">
        <v>0</v>
      </c>
      <c r="Q116" s="148">
        <v>1</v>
      </c>
      <c r="R116" s="148">
        <v>2</v>
      </c>
      <c r="S116" s="610">
        <v>1</v>
      </c>
      <c r="T116" s="610">
        <v>6</v>
      </c>
      <c r="U116" s="724">
        <f t="shared" si="6"/>
        <v>0</v>
      </c>
      <c r="V116" s="724">
        <f t="shared" si="6"/>
        <v>0</v>
      </c>
      <c r="W116" s="40"/>
      <c r="X116" s="40"/>
      <c r="Y116" s="40"/>
      <c r="Z116" s="40"/>
      <c r="AA116" s="40"/>
      <c r="AB116" s="153"/>
      <c r="AC116" s="157">
        <v>11</v>
      </c>
      <c r="AD116" s="131">
        <v>3</v>
      </c>
      <c r="AE116" s="158">
        <v>8</v>
      </c>
      <c r="AF116" s="199" t="s">
        <v>542</v>
      </c>
      <c r="AG116" s="136" t="s">
        <v>542</v>
      </c>
      <c r="AH116" s="137" t="s">
        <v>542</v>
      </c>
    </row>
    <row r="117" spans="1:34" s="94" customFormat="1" ht="87.75" customHeight="1" x14ac:dyDescent="0.2">
      <c r="A117" s="189" t="s">
        <v>640</v>
      </c>
      <c r="B117" s="104" t="s">
        <v>531</v>
      </c>
      <c r="C117" s="41" t="s">
        <v>23</v>
      </c>
      <c r="D117" s="188" t="s">
        <v>542</v>
      </c>
      <c r="E117" s="161" t="s">
        <v>542</v>
      </c>
      <c r="F117" s="95" t="s">
        <v>542</v>
      </c>
      <c r="G117" s="195" t="s">
        <v>542</v>
      </c>
      <c r="H117" s="96" t="s">
        <v>542</v>
      </c>
      <c r="I117" s="164">
        <v>0</v>
      </c>
      <c r="J117" s="41">
        <v>0</v>
      </c>
      <c r="K117" s="41">
        <v>0</v>
      </c>
      <c r="L117" s="41">
        <v>0</v>
      </c>
      <c r="M117" s="115">
        <v>0</v>
      </c>
      <c r="N117" s="115">
        <v>0</v>
      </c>
      <c r="O117" s="131">
        <v>1</v>
      </c>
      <c r="P117" s="131">
        <v>0</v>
      </c>
      <c r="Q117" s="148">
        <v>8</v>
      </c>
      <c r="R117" s="148">
        <v>47</v>
      </c>
      <c r="S117" s="610">
        <v>3</v>
      </c>
      <c r="T117" s="610">
        <v>20</v>
      </c>
      <c r="U117" s="724">
        <f t="shared" si="6"/>
        <v>7</v>
      </c>
      <c r="V117" s="724">
        <f t="shared" si="6"/>
        <v>52</v>
      </c>
      <c r="W117" s="105"/>
      <c r="X117" s="105"/>
      <c r="Y117" s="105"/>
      <c r="Z117" s="105"/>
      <c r="AA117" s="105"/>
      <c r="AB117" s="228"/>
      <c r="AC117" s="157">
        <v>138</v>
      </c>
      <c r="AD117" s="131">
        <v>19</v>
      </c>
      <c r="AE117" s="158">
        <v>119</v>
      </c>
      <c r="AF117" s="199" t="s">
        <v>542</v>
      </c>
      <c r="AG117" s="136" t="s">
        <v>542</v>
      </c>
      <c r="AH117" s="137" t="s">
        <v>542</v>
      </c>
    </row>
    <row r="118" spans="1:34" s="94" customFormat="1" ht="60.75" customHeight="1" x14ac:dyDescent="0.2">
      <c r="A118" s="101" t="s">
        <v>197</v>
      </c>
      <c r="B118" s="104" t="s">
        <v>654</v>
      </c>
      <c r="C118" s="41" t="s">
        <v>23</v>
      </c>
      <c r="D118" s="188" t="s">
        <v>542</v>
      </c>
      <c r="E118" s="161" t="s">
        <v>542</v>
      </c>
      <c r="F118" s="95" t="s">
        <v>542</v>
      </c>
      <c r="G118" s="48" t="s">
        <v>542</v>
      </c>
      <c r="H118" s="96" t="s">
        <v>542</v>
      </c>
      <c r="I118" s="164">
        <v>0</v>
      </c>
      <c r="J118" s="41">
        <v>0</v>
      </c>
      <c r="K118" s="41">
        <v>0</v>
      </c>
      <c r="L118" s="41">
        <v>0</v>
      </c>
      <c r="M118" s="115">
        <v>0</v>
      </c>
      <c r="N118" s="115">
        <v>0</v>
      </c>
      <c r="O118" s="131">
        <v>0</v>
      </c>
      <c r="P118" s="131">
        <v>0</v>
      </c>
      <c r="Q118" s="148">
        <v>532</v>
      </c>
      <c r="R118" s="148">
        <v>713</v>
      </c>
      <c r="S118" s="610">
        <v>0</v>
      </c>
      <c r="T118" s="610">
        <v>0</v>
      </c>
      <c r="U118" s="724">
        <f t="shared" si="6"/>
        <v>0</v>
      </c>
      <c r="V118" s="724">
        <f t="shared" si="6"/>
        <v>0</v>
      </c>
      <c r="W118" s="40"/>
      <c r="X118" s="40"/>
      <c r="Y118" s="40"/>
      <c r="Z118" s="40"/>
      <c r="AA118" s="40"/>
      <c r="AB118" s="153"/>
      <c r="AC118" s="157">
        <v>1245</v>
      </c>
      <c r="AD118" s="131">
        <v>532</v>
      </c>
      <c r="AE118" s="158">
        <v>713</v>
      </c>
      <c r="AF118" s="200" t="s">
        <v>542</v>
      </c>
      <c r="AG118" s="134" t="s">
        <v>542</v>
      </c>
      <c r="AH118" s="135" t="s">
        <v>542</v>
      </c>
    </row>
    <row r="119" spans="1:34" s="94" customFormat="1" ht="54.75" customHeight="1" x14ac:dyDescent="0.2">
      <c r="A119" s="101" t="s">
        <v>198</v>
      </c>
      <c r="B119" s="104" t="s">
        <v>655</v>
      </c>
      <c r="C119" s="41" t="s">
        <v>23</v>
      </c>
      <c r="D119" s="188" t="s">
        <v>542</v>
      </c>
      <c r="E119" s="161" t="s">
        <v>542</v>
      </c>
      <c r="F119" s="95" t="s">
        <v>542</v>
      </c>
      <c r="G119" s="48" t="s">
        <v>542</v>
      </c>
      <c r="H119" s="96" t="s">
        <v>542</v>
      </c>
      <c r="I119" s="164">
        <v>0</v>
      </c>
      <c r="J119" s="41">
        <v>0</v>
      </c>
      <c r="K119" s="41">
        <v>0</v>
      </c>
      <c r="L119" s="41">
        <v>0</v>
      </c>
      <c r="M119" s="115">
        <v>0</v>
      </c>
      <c r="N119" s="115">
        <v>0</v>
      </c>
      <c r="O119" s="131">
        <v>0</v>
      </c>
      <c r="P119" s="131">
        <v>0</v>
      </c>
      <c r="Q119" s="148">
        <v>27</v>
      </c>
      <c r="R119" s="148">
        <v>682</v>
      </c>
      <c r="S119" s="610">
        <v>0</v>
      </c>
      <c r="T119" s="610">
        <v>0</v>
      </c>
      <c r="U119" s="724">
        <f t="shared" si="6"/>
        <v>0</v>
      </c>
      <c r="V119" s="724">
        <f t="shared" si="6"/>
        <v>0</v>
      </c>
      <c r="W119" s="40"/>
      <c r="X119" s="40"/>
      <c r="Y119" s="40"/>
      <c r="Z119" s="40"/>
      <c r="AA119" s="40"/>
      <c r="AB119" s="153"/>
      <c r="AC119" s="157">
        <v>709</v>
      </c>
      <c r="AD119" s="131">
        <v>27</v>
      </c>
      <c r="AE119" s="158">
        <v>682</v>
      </c>
      <c r="AF119" s="199" t="s">
        <v>542</v>
      </c>
      <c r="AG119" s="136" t="s">
        <v>542</v>
      </c>
      <c r="AH119" s="137" t="s">
        <v>542</v>
      </c>
    </row>
    <row r="120" spans="1:34" s="94" customFormat="1" ht="62.25" customHeight="1" x14ac:dyDescent="0.2">
      <c r="A120" s="101" t="s">
        <v>643</v>
      </c>
      <c r="B120" s="104" t="s">
        <v>656</v>
      </c>
      <c r="C120" s="41" t="s">
        <v>23</v>
      </c>
      <c r="D120" s="188" t="s">
        <v>542</v>
      </c>
      <c r="E120" s="161" t="s">
        <v>542</v>
      </c>
      <c r="F120" s="95" t="s">
        <v>542</v>
      </c>
      <c r="G120" s="48" t="s">
        <v>542</v>
      </c>
      <c r="H120" s="96" t="s">
        <v>542</v>
      </c>
      <c r="I120" s="164">
        <v>0</v>
      </c>
      <c r="J120" s="41">
        <v>0</v>
      </c>
      <c r="K120" s="41">
        <v>0</v>
      </c>
      <c r="L120" s="41">
        <v>0</v>
      </c>
      <c r="M120" s="115">
        <v>0</v>
      </c>
      <c r="N120" s="115">
        <v>0</v>
      </c>
      <c r="O120" s="131">
        <v>0</v>
      </c>
      <c r="P120" s="131">
        <v>0</v>
      </c>
      <c r="Q120" s="148">
        <v>34</v>
      </c>
      <c r="R120" s="148">
        <v>36</v>
      </c>
      <c r="S120" s="610">
        <v>0</v>
      </c>
      <c r="T120" s="610">
        <v>0</v>
      </c>
      <c r="U120" s="724">
        <f t="shared" si="6"/>
        <v>0</v>
      </c>
      <c r="V120" s="724">
        <f t="shared" si="6"/>
        <v>0</v>
      </c>
      <c r="W120" s="40"/>
      <c r="X120" s="40"/>
      <c r="Y120" s="40"/>
      <c r="Z120" s="40"/>
      <c r="AA120" s="40"/>
      <c r="AB120" s="153"/>
      <c r="AC120" s="157">
        <v>70</v>
      </c>
      <c r="AD120" s="131">
        <v>34</v>
      </c>
      <c r="AE120" s="158">
        <v>36</v>
      </c>
      <c r="AF120" s="199" t="s">
        <v>542</v>
      </c>
      <c r="AG120" s="136" t="s">
        <v>542</v>
      </c>
      <c r="AH120" s="137" t="s">
        <v>542</v>
      </c>
    </row>
    <row r="121" spans="1:34" s="94" customFormat="1" ht="73.5" customHeight="1" thickBot="1" x14ac:dyDescent="0.25">
      <c r="A121" s="764" t="s">
        <v>645</v>
      </c>
      <c r="B121" s="106" t="s">
        <v>657</v>
      </c>
      <c r="C121" s="733" t="s">
        <v>23</v>
      </c>
      <c r="D121" s="190" t="s">
        <v>542</v>
      </c>
      <c r="E121" s="735" t="s">
        <v>542</v>
      </c>
      <c r="F121" s="168" t="s">
        <v>542</v>
      </c>
      <c r="G121" s="756" t="s">
        <v>542</v>
      </c>
      <c r="H121" s="169" t="s">
        <v>542</v>
      </c>
      <c r="I121" s="761">
        <v>0</v>
      </c>
      <c r="J121" s="733">
        <v>0</v>
      </c>
      <c r="K121" s="733">
        <v>0</v>
      </c>
      <c r="L121" s="733">
        <v>0</v>
      </c>
      <c r="M121" s="120">
        <v>0</v>
      </c>
      <c r="N121" s="120">
        <v>0</v>
      </c>
      <c r="O121" s="144">
        <v>0</v>
      </c>
      <c r="P121" s="144">
        <v>0</v>
      </c>
      <c r="Q121" s="144">
        <v>75</v>
      </c>
      <c r="R121" s="144">
        <v>91</v>
      </c>
      <c r="S121" s="611">
        <v>0</v>
      </c>
      <c r="T121" s="611">
        <v>0</v>
      </c>
      <c r="U121" s="598">
        <f t="shared" si="6"/>
        <v>0</v>
      </c>
      <c r="V121" s="598">
        <f t="shared" si="6"/>
        <v>0</v>
      </c>
      <c r="W121" s="763"/>
      <c r="X121" s="763"/>
      <c r="Y121" s="763"/>
      <c r="Z121" s="763"/>
      <c r="AA121" s="763"/>
      <c r="AB121" s="197"/>
      <c r="AC121" s="159">
        <v>166</v>
      </c>
      <c r="AD121" s="144">
        <v>75</v>
      </c>
      <c r="AE121" s="160">
        <v>91</v>
      </c>
      <c r="AF121" s="201" t="s">
        <v>542</v>
      </c>
      <c r="AG121" s="98" t="s">
        <v>542</v>
      </c>
      <c r="AH121" s="99" t="s">
        <v>542</v>
      </c>
    </row>
    <row r="122" spans="1:34" s="94" customFormat="1" ht="15.75" customHeight="1" x14ac:dyDescent="0.2">
      <c r="A122" s="91"/>
      <c r="B122" s="91"/>
      <c r="C122" s="91"/>
      <c r="D122" s="91"/>
      <c r="E122" s="91"/>
      <c r="F122" s="91"/>
      <c r="G122" s="91"/>
      <c r="H122" s="91"/>
      <c r="I122" s="91"/>
      <c r="J122" s="91"/>
      <c r="K122" s="91"/>
      <c r="L122" s="91"/>
      <c r="M122" s="91"/>
      <c r="N122" s="92"/>
      <c r="O122" s="91"/>
      <c r="P122" s="91"/>
      <c r="Q122" s="91"/>
      <c r="R122" s="91"/>
      <c r="S122" s="91"/>
      <c r="T122" s="91"/>
      <c r="U122" s="91"/>
      <c r="V122" s="91"/>
      <c r="W122" s="91"/>
      <c r="X122" s="91"/>
      <c r="Y122" s="91"/>
      <c r="Z122" s="91"/>
      <c r="AA122" s="91"/>
      <c r="AB122" s="91"/>
      <c r="AC122" s="91"/>
      <c r="AD122" s="91"/>
      <c r="AE122" s="91"/>
      <c r="AF122" s="91"/>
      <c r="AG122" s="91"/>
      <c r="AH122" s="91"/>
    </row>
    <row r="123" spans="1:34" s="19" customFormat="1" ht="34.5" customHeight="1" x14ac:dyDescent="0.2">
      <c r="A123" s="125" t="s">
        <v>660</v>
      </c>
      <c r="B123" s="127"/>
      <c r="C123" s="10"/>
      <c r="D123" s="10"/>
      <c r="E123" s="10"/>
      <c r="F123" s="10"/>
      <c r="G123" s="10"/>
      <c r="H123" s="10"/>
      <c r="I123" s="10"/>
      <c r="J123" s="10"/>
      <c r="K123" s="10"/>
      <c r="L123" s="10"/>
      <c r="M123" s="10"/>
      <c r="N123" s="90"/>
      <c r="O123" s="10"/>
      <c r="P123" s="10"/>
      <c r="Q123" s="10"/>
      <c r="R123" s="10"/>
      <c r="S123" s="10"/>
      <c r="T123" s="10"/>
      <c r="U123" s="10"/>
      <c r="V123" s="10"/>
      <c r="W123" s="10"/>
      <c r="X123" s="10"/>
      <c r="Y123" s="10"/>
      <c r="Z123" s="10"/>
      <c r="AA123" s="10"/>
      <c r="AB123" s="10"/>
      <c r="AC123" s="10"/>
      <c r="AD123" s="10"/>
      <c r="AE123" s="10"/>
      <c r="AF123" s="10"/>
      <c r="AG123" s="10"/>
      <c r="AH123" s="10"/>
    </row>
    <row r="124" spans="1:34" s="19" customFormat="1" ht="25.5" customHeight="1" x14ac:dyDescent="0.25">
      <c r="A124" s="31" t="s">
        <v>497</v>
      </c>
      <c r="B124" s="7"/>
      <c r="C124" s="7"/>
      <c r="D124" s="7"/>
      <c r="E124" s="7"/>
      <c r="F124" s="7"/>
      <c r="G124" s="7"/>
      <c r="H124" s="7"/>
      <c r="I124" s="7"/>
      <c r="J124" s="7"/>
      <c r="K124" s="7"/>
      <c r="L124" s="7"/>
      <c r="M124" s="7"/>
      <c r="N124" s="89"/>
      <c r="O124" s="7"/>
      <c r="P124" s="7"/>
      <c r="Q124" s="7"/>
      <c r="R124" s="7"/>
      <c r="S124" s="7"/>
      <c r="T124" s="7"/>
      <c r="U124" s="7"/>
      <c r="V124" s="7"/>
      <c r="W124" s="7"/>
      <c r="X124" s="7"/>
      <c r="Y124" s="7"/>
      <c r="Z124" s="7"/>
      <c r="AA124" s="7"/>
      <c r="AB124" s="7"/>
      <c r="AC124" s="7"/>
      <c r="AD124" s="7"/>
      <c r="AE124" s="7"/>
      <c r="AF124" s="7"/>
      <c r="AG124" s="7"/>
      <c r="AH124" s="7"/>
    </row>
    <row r="125" spans="1:34" s="10" customFormat="1" ht="14.25" customHeight="1" thickBot="1" x14ac:dyDescent="0.3">
      <c r="A125" s="7"/>
      <c r="B125" s="7"/>
      <c r="C125" s="7"/>
      <c r="D125" s="7"/>
      <c r="E125" s="7"/>
      <c r="F125" s="7"/>
      <c r="G125" s="7"/>
      <c r="H125" s="7"/>
      <c r="I125" s="7"/>
      <c r="J125" s="7"/>
      <c r="K125" s="7"/>
      <c r="L125" s="7"/>
      <c r="M125" s="7"/>
      <c r="N125" s="89"/>
      <c r="O125" s="7"/>
      <c r="P125" s="7"/>
      <c r="Q125" s="7"/>
      <c r="R125" s="7"/>
      <c r="S125" s="7"/>
      <c r="T125" s="7"/>
      <c r="U125" s="7"/>
      <c r="V125" s="7"/>
      <c r="W125" s="7"/>
      <c r="X125" s="7"/>
      <c r="Y125" s="7"/>
      <c r="Z125" s="7"/>
      <c r="AA125" s="7"/>
      <c r="AB125" s="7"/>
      <c r="AC125" s="7"/>
      <c r="AD125" s="7"/>
      <c r="AE125" s="7"/>
      <c r="AF125" s="7"/>
      <c r="AG125" s="7"/>
      <c r="AH125" s="7"/>
    </row>
    <row r="126" spans="1:34" s="94" customFormat="1" ht="25.5" customHeight="1" x14ac:dyDescent="0.2">
      <c r="A126" s="1170" t="s">
        <v>19</v>
      </c>
      <c r="B126" s="1171" t="s">
        <v>1</v>
      </c>
      <c r="C126" s="1171" t="s">
        <v>180</v>
      </c>
      <c r="D126" s="1171" t="s">
        <v>181</v>
      </c>
      <c r="E126" s="1193" t="s">
        <v>182</v>
      </c>
      <c r="F126" s="1170" t="s">
        <v>690</v>
      </c>
      <c r="G126" s="1171"/>
      <c r="H126" s="1172"/>
      <c r="I126" s="1205" t="s">
        <v>6</v>
      </c>
      <c r="J126" s="1171"/>
      <c r="K126" s="1171" t="s">
        <v>7</v>
      </c>
      <c r="L126" s="1171"/>
      <c r="M126" s="1171" t="s">
        <v>8</v>
      </c>
      <c r="N126" s="1171"/>
      <c r="O126" s="1171" t="s">
        <v>9</v>
      </c>
      <c r="P126" s="1171"/>
      <c r="Q126" s="1171" t="s">
        <v>10</v>
      </c>
      <c r="R126" s="1171"/>
      <c r="S126" s="1171" t="s">
        <v>11</v>
      </c>
      <c r="T126" s="1171"/>
      <c r="U126" s="1171" t="s">
        <v>12</v>
      </c>
      <c r="V126" s="1171"/>
      <c r="W126" s="1171" t="s">
        <v>13</v>
      </c>
      <c r="X126" s="1171"/>
      <c r="Y126" s="1171" t="s">
        <v>14</v>
      </c>
      <c r="Z126" s="1171"/>
      <c r="AA126" s="1171" t="s">
        <v>15</v>
      </c>
      <c r="AB126" s="1193"/>
      <c r="AC126" s="1170" t="s">
        <v>692</v>
      </c>
      <c r="AD126" s="1171"/>
      <c r="AE126" s="1172"/>
      <c r="AF126" s="1194" t="s">
        <v>722</v>
      </c>
      <c r="AG126" s="1195"/>
      <c r="AH126" s="1196"/>
    </row>
    <row r="127" spans="1:34" s="94" customFormat="1" ht="43.5" customHeight="1" x14ac:dyDescent="0.2">
      <c r="A127" s="1184"/>
      <c r="B127" s="1182"/>
      <c r="C127" s="1182"/>
      <c r="D127" s="1182"/>
      <c r="E127" s="1183"/>
      <c r="F127" s="1184"/>
      <c r="G127" s="1182"/>
      <c r="H127" s="1185"/>
      <c r="I127" s="1200" t="s">
        <v>0</v>
      </c>
      <c r="J127" s="1201"/>
      <c r="K127" s="1201"/>
      <c r="L127" s="1201"/>
      <c r="M127" s="1201"/>
      <c r="N127" s="1201"/>
      <c r="O127" s="1201"/>
      <c r="P127" s="1201"/>
      <c r="Q127" s="1201"/>
      <c r="R127" s="1201"/>
      <c r="S127" s="1201"/>
      <c r="T127" s="1201"/>
      <c r="U127" s="1201"/>
      <c r="V127" s="1201"/>
      <c r="W127" s="1201"/>
      <c r="X127" s="1201"/>
      <c r="Y127" s="1201"/>
      <c r="Z127" s="1201"/>
      <c r="AA127" s="1201"/>
      <c r="AB127" s="1202"/>
      <c r="AC127" s="1184"/>
      <c r="AD127" s="1182"/>
      <c r="AE127" s="1185"/>
      <c r="AF127" s="1197"/>
      <c r="AG127" s="1198"/>
      <c r="AH127" s="1199"/>
    </row>
    <row r="128" spans="1:34" s="2" customFormat="1" ht="26.25" customHeight="1" thickBot="1" x14ac:dyDescent="0.3">
      <c r="A128" s="1204"/>
      <c r="B128" s="1178"/>
      <c r="C128" s="1178"/>
      <c r="D128" s="1178"/>
      <c r="E128" s="1180"/>
      <c r="F128" s="73" t="s">
        <v>18</v>
      </c>
      <c r="G128" s="67" t="s">
        <v>16</v>
      </c>
      <c r="H128" s="275" t="s">
        <v>17</v>
      </c>
      <c r="I128" s="279" t="s">
        <v>16</v>
      </c>
      <c r="J128" s="67" t="s">
        <v>17</v>
      </c>
      <c r="K128" s="67" t="s">
        <v>16</v>
      </c>
      <c r="L128" s="67" t="s">
        <v>17</v>
      </c>
      <c r="M128" s="67" t="s">
        <v>16</v>
      </c>
      <c r="N128" s="813" t="s">
        <v>17</v>
      </c>
      <c r="O128" s="67" t="s">
        <v>16</v>
      </c>
      <c r="P128" s="67" t="s">
        <v>17</v>
      </c>
      <c r="Q128" s="67" t="s">
        <v>16</v>
      </c>
      <c r="R128" s="67" t="s">
        <v>17</v>
      </c>
      <c r="S128" s="67" t="s">
        <v>16</v>
      </c>
      <c r="T128" s="67" t="s">
        <v>17</v>
      </c>
      <c r="U128" s="67" t="s">
        <v>16</v>
      </c>
      <c r="V128" s="67" t="s">
        <v>17</v>
      </c>
      <c r="W128" s="67" t="s">
        <v>16</v>
      </c>
      <c r="X128" s="67" t="s">
        <v>17</v>
      </c>
      <c r="Y128" s="67" t="s">
        <v>16</v>
      </c>
      <c r="Z128" s="67" t="s">
        <v>17</v>
      </c>
      <c r="AA128" s="67" t="s">
        <v>16</v>
      </c>
      <c r="AB128" s="274" t="s">
        <v>17</v>
      </c>
      <c r="AC128" s="73" t="s">
        <v>18</v>
      </c>
      <c r="AD128" s="67" t="s">
        <v>16</v>
      </c>
      <c r="AE128" s="275" t="s">
        <v>17</v>
      </c>
      <c r="AF128" s="279" t="s">
        <v>18</v>
      </c>
      <c r="AG128" s="67" t="s">
        <v>16</v>
      </c>
      <c r="AH128" s="275" t="s">
        <v>17</v>
      </c>
    </row>
    <row r="129" spans="1:34" s="94" customFormat="1" ht="32.25" customHeight="1" x14ac:dyDescent="0.2">
      <c r="A129" s="276" t="s">
        <v>638</v>
      </c>
      <c r="B129" s="277" t="s">
        <v>528</v>
      </c>
      <c r="C129" s="740" t="s">
        <v>23</v>
      </c>
      <c r="D129" s="814" t="s">
        <v>542</v>
      </c>
      <c r="E129" s="741" t="s">
        <v>542</v>
      </c>
      <c r="F129" s="796" t="s">
        <v>542</v>
      </c>
      <c r="G129" s="755" t="s">
        <v>542</v>
      </c>
      <c r="H129" s="797" t="s">
        <v>542</v>
      </c>
      <c r="I129" s="280">
        <v>0</v>
      </c>
      <c r="J129" s="740">
        <v>0</v>
      </c>
      <c r="K129" s="740">
        <v>0</v>
      </c>
      <c r="L129" s="740">
        <v>0</v>
      </c>
      <c r="M129" s="815">
        <v>0</v>
      </c>
      <c r="N129" s="815">
        <v>0</v>
      </c>
      <c r="O129" s="327">
        <v>0</v>
      </c>
      <c r="P129" s="327">
        <v>0</v>
      </c>
      <c r="Q129" s="560">
        <v>0</v>
      </c>
      <c r="R129" s="560">
        <v>0</v>
      </c>
      <c r="S129" s="659">
        <v>13</v>
      </c>
      <c r="T129" s="659">
        <v>10</v>
      </c>
      <c r="U129" s="816">
        <f>AD129-I129-K129-M129-O129-Q129-S129</f>
        <v>0</v>
      </c>
      <c r="V129" s="816">
        <f>AE129-J129-L129-N129-P129-R129-T129</f>
        <v>0</v>
      </c>
      <c r="W129" s="817"/>
      <c r="X129" s="817"/>
      <c r="Y129" s="817"/>
      <c r="Z129" s="817"/>
      <c r="AA129" s="817"/>
      <c r="AB129" s="818"/>
      <c r="AC129" s="811">
        <v>23</v>
      </c>
      <c r="AD129" s="327">
        <v>13</v>
      </c>
      <c r="AE129" s="812">
        <v>10</v>
      </c>
      <c r="AF129" s="819" t="s">
        <v>542</v>
      </c>
      <c r="AG129" s="820" t="s">
        <v>542</v>
      </c>
      <c r="AH129" s="821" t="s">
        <v>542</v>
      </c>
    </row>
    <row r="130" spans="1:34" s="94" customFormat="1" ht="32.25" customHeight="1" x14ac:dyDescent="0.2">
      <c r="A130" s="101" t="s">
        <v>639</v>
      </c>
      <c r="B130" s="104" t="s">
        <v>529</v>
      </c>
      <c r="C130" s="41" t="s">
        <v>23</v>
      </c>
      <c r="D130" s="204" t="s">
        <v>542</v>
      </c>
      <c r="E130" s="161" t="s">
        <v>542</v>
      </c>
      <c r="F130" s="95" t="s">
        <v>542</v>
      </c>
      <c r="G130" s="48" t="s">
        <v>542</v>
      </c>
      <c r="H130" s="96" t="s">
        <v>542</v>
      </c>
      <c r="I130" s="164">
        <v>0</v>
      </c>
      <c r="J130" s="41">
        <v>0</v>
      </c>
      <c r="K130" s="41">
        <v>0</v>
      </c>
      <c r="L130" s="41">
        <v>0</v>
      </c>
      <c r="M130" s="136">
        <v>0</v>
      </c>
      <c r="N130" s="136">
        <v>0</v>
      </c>
      <c r="O130" s="131">
        <v>0</v>
      </c>
      <c r="P130" s="131">
        <v>0</v>
      </c>
      <c r="Q130" s="556">
        <v>0</v>
      </c>
      <c r="R130" s="556">
        <v>0</v>
      </c>
      <c r="S130" s="715">
        <v>0</v>
      </c>
      <c r="T130" s="715">
        <v>0</v>
      </c>
      <c r="U130" s="805">
        <f t="shared" ref="U130:V137" si="7">AD130-I130-K130-M130-O130-Q130-S130</f>
        <v>0</v>
      </c>
      <c r="V130" s="805">
        <f t="shared" si="7"/>
        <v>0</v>
      </c>
      <c r="W130" s="49"/>
      <c r="X130" s="49"/>
      <c r="Y130" s="49"/>
      <c r="Z130" s="49"/>
      <c r="AA130" s="49"/>
      <c r="AB130" s="205"/>
      <c r="AC130" s="157">
        <v>0</v>
      </c>
      <c r="AD130" s="131">
        <v>0</v>
      </c>
      <c r="AE130" s="158">
        <v>0</v>
      </c>
      <c r="AF130" s="206" t="s">
        <v>542</v>
      </c>
      <c r="AG130" s="202" t="s">
        <v>542</v>
      </c>
      <c r="AH130" s="203" t="s">
        <v>542</v>
      </c>
    </row>
    <row r="131" spans="1:34" s="94" customFormat="1" ht="32.25" customHeight="1" x14ac:dyDescent="0.2">
      <c r="A131" s="101" t="s">
        <v>196</v>
      </c>
      <c r="B131" s="104" t="s">
        <v>184</v>
      </c>
      <c r="C131" s="41" t="s">
        <v>23</v>
      </c>
      <c r="D131" s="204" t="s">
        <v>542</v>
      </c>
      <c r="E131" s="161" t="s">
        <v>542</v>
      </c>
      <c r="F131" s="95" t="s">
        <v>542</v>
      </c>
      <c r="G131" s="48" t="s">
        <v>542</v>
      </c>
      <c r="H131" s="96" t="s">
        <v>542</v>
      </c>
      <c r="I131" s="164">
        <v>0</v>
      </c>
      <c r="J131" s="41">
        <v>0</v>
      </c>
      <c r="K131" s="41">
        <v>0</v>
      </c>
      <c r="L131" s="41">
        <v>0</v>
      </c>
      <c r="M131" s="136">
        <v>0</v>
      </c>
      <c r="N131" s="136">
        <v>0</v>
      </c>
      <c r="O131" s="131">
        <v>0</v>
      </c>
      <c r="P131" s="131">
        <v>0</v>
      </c>
      <c r="Q131" s="556">
        <v>0</v>
      </c>
      <c r="R131" s="556">
        <v>0</v>
      </c>
      <c r="S131" s="715">
        <v>21</v>
      </c>
      <c r="T131" s="715">
        <v>26</v>
      </c>
      <c r="U131" s="805">
        <f t="shared" si="7"/>
        <v>2</v>
      </c>
      <c r="V131" s="805">
        <f t="shared" si="7"/>
        <v>3</v>
      </c>
      <c r="W131" s="49"/>
      <c r="X131" s="49"/>
      <c r="Y131" s="49"/>
      <c r="Z131" s="49"/>
      <c r="AA131" s="49"/>
      <c r="AB131" s="205"/>
      <c r="AC131" s="157">
        <v>52</v>
      </c>
      <c r="AD131" s="131">
        <v>23</v>
      </c>
      <c r="AE131" s="158">
        <v>29</v>
      </c>
      <c r="AF131" s="206" t="s">
        <v>542</v>
      </c>
      <c r="AG131" s="202" t="s">
        <v>542</v>
      </c>
      <c r="AH131" s="203" t="s">
        <v>542</v>
      </c>
    </row>
    <row r="132" spans="1:34" s="94" customFormat="1" ht="47.25" customHeight="1" x14ac:dyDescent="0.2">
      <c r="A132" s="101" t="s">
        <v>193</v>
      </c>
      <c r="B132" s="104" t="s">
        <v>530</v>
      </c>
      <c r="C132" s="41" t="s">
        <v>23</v>
      </c>
      <c r="D132" s="188" t="s">
        <v>542</v>
      </c>
      <c r="E132" s="161" t="s">
        <v>542</v>
      </c>
      <c r="F132" s="95" t="s">
        <v>542</v>
      </c>
      <c r="G132" s="48" t="s">
        <v>542</v>
      </c>
      <c r="H132" s="96" t="s">
        <v>542</v>
      </c>
      <c r="I132" s="164">
        <v>0</v>
      </c>
      <c r="J132" s="41">
        <v>0</v>
      </c>
      <c r="K132" s="41">
        <v>0</v>
      </c>
      <c r="L132" s="41">
        <v>0</v>
      </c>
      <c r="M132" s="115">
        <v>0</v>
      </c>
      <c r="N132" s="115">
        <v>0</v>
      </c>
      <c r="O132" s="131">
        <v>0</v>
      </c>
      <c r="P132" s="131">
        <v>0</v>
      </c>
      <c r="Q132" s="556">
        <v>0</v>
      </c>
      <c r="R132" s="556">
        <v>0</v>
      </c>
      <c r="S132" s="715">
        <v>28</v>
      </c>
      <c r="T132" s="715">
        <v>21</v>
      </c>
      <c r="U132" s="724">
        <f t="shared" si="7"/>
        <v>24</v>
      </c>
      <c r="V132" s="724">
        <f t="shared" si="7"/>
        <v>12</v>
      </c>
      <c r="W132" s="40"/>
      <c r="X132" s="40"/>
      <c r="Y132" s="40"/>
      <c r="Z132" s="40"/>
      <c r="AA132" s="40"/>
      <c r="AB132" s="153"/>
      <c r="AC132" s="157">
        <v>85</v>
      </c>
      <c r="AD132" s="131">
        <v>52</v>
      </c>
      <c r="AE132" s="158">
        <v>33</v>
      </c>
      <c r="AF132" s="199" t="s">
        <v>542</v>
      </c>
      <c r="AG132" s="136" t="s">
        <v>542</v>
      </c>
      <c r="AH132" s="137" t="s">
        <v>542</v>
      </c>
    </row>
    <row r="133" spans="1:34" s="8" customFormat="1" ht="84.75" customHeight="1" x14ac:dyDescent="0.2">
      <c r="A133" s="189" t="s">
        <v>640</v>
      </c>
      <c r="B133" s="104" t="s">
        <v>531</v>
      </c>
      <c r="C133" s="41" t="s">
        <v>23</v>
      </c>
      <c r="D133" s="188" t="s">
        <v>542</v>
      </c>
      <c r="E133" s="161" t="s">
        <v>542</v>
      </c>
      <c r="F133" s="95" t="s">
        <v>542</v>
      </c>
      <c r="G133" s="195" t="s">
        <v>542</v>
      </c>
      <c r="H133" s="96" t="s">
        <v>542</v>
      </c>
      <c r="I133" s="164">
        <v>0</v>
      </c>
      <c r="J133" s="41">
        <v>0</v>
      </c>
      <c r="K133" s="41">
        <v>0</v>
      </c>
      <c r="L133" s="41">
        <v>0</v>
      </c>
      <c r="M133" s="115">
        <v>0</v>
      </c>
      <c r="N133" s="115">
        <v>0</v>
      </c>
      <c r="O133" s="131">
        <v>0</v>
      </c>
      <c r="P133" s="131">
        <v>0</v>
      </c>
      <c r="Q133" s="556">
        <v>0</v>
      </c>
      <c r="R133" s="556">
        <v>0</v>
      </c>
      <c r="S133" s="715">
        <v>45</v>
      </c>
      <c r="T133" s="715">
        <v>29</v>
      </c>
      <c r="U133" s="724">
        <f t="shared" si="7"/>
        <v>22</v>
      </c>
      <c r="V133" s="724">
        <f t="shared" si="7"/>
        <v>5</v>
      </c>
      <c r="W133" s="40"/>
      <c r="X133" s="40"/>
      <c r="Y133" s="40"/>
      <c r="Z133" s="40"/>
      <c r="AA133" s="40"/>
      <c r="AB133" s="153"/>
      <c r="AC133" s="157">
        <v>101</v>
      </c>
      <c r="AD133" s="131">
        <v>67</v>
      </c>
      <c r="AE133" s="158">
        <v>34</v>
      </c>
      <c r="AF133" s="199" t="s">
        <v>542</v>
      </c>
      <c r="AG133" s="136" t="s">
        <v>542</v>
      </c>
      <c r="AH133" s="137" t="s">
        <v>542</v>
      </c>
    </row>
    <row r="134" spans="1:34" s="94" customFormat="1" ht="60.75" customHeight="1" x14ac:dyDescent="0.2">
      <c r="A134" s="101" t="s">
        <v>197</v>
      </c>
      <c r="B134" s="104" t="s">
        <v>654</v>
      </c>
      <c r="C134" s="41" t="s">
        <v>23</v>
      </c>
      <c r="D134" s="188" t="s">
        <v>542</v>
      </c>
      <c r="E134" s="161" t="s">
        <v>542</v>
      </c>
      <c r="F134" s="95" t="s">
        <v>542</v>
      </c>
      <c r="G134" s="48" t="s">
        <v>542</v>
      </c>
      <c r="H134" s="96" t="s">
        <v>542</v>
      </c>
      <c r="I134" s="164">
        <v>0</v>
      </c>
      <c r="J134" s="41">
        <v>0</v>
      </c>
      <c r="K134" s="41">
        <v>0</v>
      </c>
      <c r="L134" s="41">
        <v>0</v>
      </c>
      <c r="M134" s="115">
        <v>0</v>
      </c>
      <c r="N134" s="115">
        <v>0</v>
      </c>
      <c r="O134" s="131">
        <v>0</v>
      </c>
      <c r="P134" s="131">
        <v>0</v>
      </c>
      <c r="Q134" s="556">
        <v>1</v>
      </c>
      <c r="R134" s="556">
        <v>0</v>
      </c>
      <c r="S134" s="715">
        <v>0</v>
      </c>
      <c r="T134" s="715">
        <v>0</v>
      </c>
      <c r="U134" s="724">
        <f t="shared" si="7"/>
        <v>0</v>
      </c>
      <c r="V134" s="724">
        <f t="shared" si="7"/>
        <v>0</v>
      </c>
      <c r="W134" s="40"/>
      <c r="X134" s="40"/>
      <c r="Y134" s="40"/>
      <c r="Z134" s="40"/>
      <c r="AA134" s="40"/>
      <c r="AB134" s="153"/>
      <c r="AC134" s="157">
        <v>1</v>
      </c>
      <c r="AD134" s="131">
        <v>1</v>
      </c>
      <c r="AE134" s="158">
        <v>0</v>
      </c>
      <c r="AF134" s="200" t="s">
        <v>542</v>
      </c>
      <c r="AG134" s="134" t="s">
        <v>542</v>
      </c>
      <c r="AH134" s="135" t="s">
        <v>542</v>
      </c>
    </row>
    <row r="135" spans="1:34" s="94" customFormat="1" ht="51" customHeight="1" x14ac:dyDescent="0.2">
      <c r="A135" s="101" t="s">
        <v>198</v>
      </c>
      <c r="B135" s="104" t="s">
        <v>655</v>
      </c>
      <c r="C135" s="41" t="s">
        <v>23</v>
      </c>
      <c r="D135" s="188" t="s">
        <v>542</v>
      </c>
      <c r="E135" s="161" t="s">
        <v>542</v>
      </c>
      <c r="F135" s="95" t="s">
        <v>542</v>
      </c>
      <c r="G135" s="48" t="s">
        <v>542</v>
      </c>
      <c r="H135" s="96" t="s">
        <v>542</v>
      </c>
      <c r="I135" s="164">
        <v>0</v>
      </c>
      <c r="J135" s="41">
        <v>0</v>
      </c>
      <c r="K135" s="41">
        <v>0</v>
      </c>
      <c r="L135" s="41">
        <v>0</v>
      </c>
      <c r="M135" s="115">
        <v>0</v>
      </c>
      <c r="N135" s="115">
        <v>0</v>
      </c>
      <c r="O135" s="131">
        <v>0</v>
      </c>
      <c r="P135" s="131">
        <v>0</v>
      </c>
      <c r="Q135" s="556">
        <v>0</v>
      </c>
      <c r="R135" s="556">
        <v>1</v>
      </c>
      <c r="S135" s="715">
        <v>0</v>
      </c>
      <c r="T135" s="715">
        <v>0</v>
      </c>
      <c r="U135" s="724">
        <f t="shared" si="7"/>
        <v>0</v>
      </c>
      <c r="V135" s="724">
        <f t="shared" si="7"/>
        <v>0</v>
      </c>
      <c r="W135" s="40"/>
      <c r="X135" s="40"/>
      <c r="Y135" s="40"/>
      <c r="Z135" s="40"/>
      <c r="AA135" s="40"/>
      <c r="AB135" s="153"/>
      <c r="AC135" s="157">
        <v>1</v>
      </c>
      <c r="AD135" s="131">
        <v>0</v>
      </c>
      <c r="AE135" s="158">
        <v>1</v>
      </c>
      <c r="AF135" s="199" t="s">
        <v>542</v>
      </c>
      <c r="AG135" s="136" t="s">
        <v>542</v>
      </c>
      <c r="AH135" s="137" t="s">
        <v>542</v>
      </c>
    </row>
    <row r="136" spans="1:34" s="94" customFormat="1" ht="63.75" customHeight="1" x14ac:dyDescent="0.2">
      <c r="A136" s="101" t="s">
        <v>643</v>
      </c>
      <c r="B136" s="104" t="s">
        <v>656</v>
      </c>
      <c r="C136" s="41" t="s">
        <v>23</v>
      </c>
      <c r="D136" s="188" t="s">
        <v>542</v>
      </c>
      <c r="E136" s="161" t="s">
        <v>542</v>
      </c>
      <c r="F136" s="95" t="s">
        <v>542</v>
      </c>
      <c r="G136" s="48" t="s">
        <v>542</v>
      </c>
      <c r="H136" s="96" t="s">
        <v>542</v>
      </c>
      <c r="I136" s="164">
        <v>0</v>
      </c>
      <c r="J136" s="41">
        <v>0</v>
      </c>
      <c r="K136" s="41">
        <v>0</v>
      </c>
      <c r="L136" s="41">
        <v>0</v>
      </c>
      <c r="M136" s="115">
        <v>0</v>
      </c>
      <c r="N136" s="115">
        <v>0</v>
      </c>
      <c r="O136" s="131">
        <v>0</v>
      </c>
      <c r="P136" s="131">
        <v>0</v>
      </c>
      <c r="Q136" s="556">
        <v>0</v>
      </c>
      <c r="R136" s="556">
        <v>0</v>
      </c>
      <c r="S136" s="715">
        <v>0</v>
      </c>
      <c r="T136" s="715">
        <v>0</v>
      </c>
      <c r="U136" s="724">
        <f t="shared" si="7"/>
        <v>0</v>
      </c>
      <c r="V136" s="724">
        <f t="shared" si="7"/>
        <v>0</v>
      </c>
      <c r="W136" s="40"/>
      <c r="X136" s="40"/>
      <c r="Y136" s="40"/>
      <c r="Z136" s="40"/>
      <c r="AA136" s="40"/>
      <c r="AB136" s="153"/>
      <c r="AC136" s="157">
        <v>0</v>
      </c>
      <c r="AD136" s="131">
        <v>0</v>
      </c>
      <c r="AE136" s="158">
        <v>0</v>
      </c>
      <c r="AF136" s="199" t="s">
        <v>542</v>
      </c>
      <c r="AG136" s="136" t="s">
        <v>542</v>
      </c>
      <c r="AH136" s="137" t="s">
        <v>542</v>
      </c>
    </row>
    <row r="137" spans="1:34" s="94" customFormat="1" ht="73.5" customHeight="1" thickBot="1" x14ac:dyDescent="0.25">
      <c r="A137" s="764" t="s">
        <v>645</v>
      </c>
      <c r="B137" s="106" t="s">
        <v>657</v>
      </c>
      <c r="C137" s="733" t="s">
        <v>23</v>
      </c>
      <c r="D137" s="190" t="s">
        <v>542</v>
      </c>
      <c r="E137" s="735" t="s">
        <v>542</v>
      </c>
      <c r="F137" s="168" t="s">
        <v>542</v>
      </c>
      <c r="G137" s="756" t="s">
        <v>542</v>
      </c>
      <c r="H137" s="169" t="s">
        <v>542</v>
      </c>
      <c r="I137" s="761">
        <v>0</v>
      </c>
      <c r="J137" s="733">
        <v>0</v>
      </c>
      <c r="K137" s="733">
        <v>0</v>
      </c>
      <c r="L137" s="733">
        <v>0</v>
      </c>
      <c r="M137" s="120">
        <v>0</v>
      </c>
      <c r="N137" s="120">
        <v>0</v>
      </c>
      <c r="O137" s="144">
        <v>0</v>
      </c>
      <c r="P137" s="144">
        <v>0</v>
      </c>
      <c r="Q137" s="329">
        <v>0</v>
      </c>
      <c r="R137" s="329">
        <v>0</v>
      </c>
      <c r="S137" s="611">
        <v>0</v>
      </c>
      <c r="T137" s="611">
        <v>0</v>
      </c>
      <c r="U137" s="598">
        <f t="shared" si="7"/>
        <v>0</v>
      </c>
      <c r="V137" s="598">
        <f t="shared" si="7"/>
        <v>0</v>
      </c>
      <c r="W137" s="763"/>
      <c r="X137" s="763"/>
      <c r="Y137" s="763"/>
      <c r="Z137" s="763"/>
      <c r="AA137" s="763"/>
      <c r="AB137" s="197"/>
      <c r="AC137" s="159">
        <v>0</v>
      </c>
      <c r="AD137" s="144">
        <v>0</v>
      </c>
      <c r="AE137" s="160">
        <v>0</v>
      </c>
      <c r="AF137" s="201" t="s">
        <v>542</v>
      </c>
      <c r="AG137" s="98" t="s">
        <v>542</v>
      </c>
      <c r="AH137" s="99" t="s">
        <v>542</v>
      </c>
    </row>
    <row r="138" spans="1:34" s="94" customFormat="1" ht="15" customHeight="1" x14ac:dyDescent="0.25">
      <c r="A138" s="7"/>
      <c r="B138" s="7"/>
      <c r="C138" s="7"/>
      <c r="D138" s="7"/>
      <c r="E138" s="7"/>
      <c r="F138" s="7"/>
      <c r="G138" s="7"/>
      <c r="H138" s="7"/>
      <c r="I138" s="7"/>
      <c r="J138" s="7"/>
      <c r="K138" s="7"/>
      <c r="L138" s="7"/>
      <c r="M138" s="7"/>
      <c r="N138" s="89"/>
      <c r="O138" s="7"/>
      <c r="P138" s="7"/>
      <c r="Q138" s="7"/>
      <c r="R138" s="7"/>
      <c r="S138" s="7"/>
      <c r="T138" s="7"/>
      <c r="U138" s="7"/>
      <c r="V138" s="7"/>
      <c r="W138" s="7"/>
      <c r="X138" s="7"/>
      <c r="Y138" s="7"/>
      <c r="Z138" s="7"/>
      <c r="AA138" s="7"/>
      <c r="AB138" s="7"/>
      <c r="AC138" s="7"/>
      <c r="AD138" s="7"/>
      <c r="AE138" s="7"/>
      <c r="AF138" s="7"/>
      <c r="AG138" s="7"/>
      <c r="AH138" s="7"/>
    </row>
    <row r="139" spans="1:34" s="94" customFormat="1" ht="24" customHeight="1" x14ac:dyDescent="0.2">
      <c r="A139" s="125" t="s">
        <v>661</v>
      </c>
      <c r="B139" s="126"/>
      <c r="C139" s="29"/>
      <c r="D139" s="29"/>
      <c r="E139" s="29"/>
      <c r="F139" s="29"/>
      <c r="G139" s="29"/>
      <c r="H139" s="29"/>
      <c r="I139" s="29"/>
      <c r="J139" s="29"/>
      <c r="K139" s="29"/>
      <c r="L139" s="29"/>
      <c r="M139" s="29"/>
      <c r="N139" s="88"/>
      <c r="O139" s="29"/>
      <c r="P139" s="29"/>
      <c r="Q139" s="29"/>
      <c r="R139" s="29"/>
      <c r="S139" s="29"/>
      <c r="T139" s="29"/>
      <c r="U139" s="29"/>
      <c r="V139" s="29"/>
      <c r="W139" s="29"/>
      <c r="X139" s="29"/>
      <c r="Y139" s="29"/>
      <c r="Z139" s="29"/>
      <c r="AA139" s="29"/>
      <c r="AB139" s="29"/>
      <c r="AC139" s="29"/>
      <c r="AD139" s="29"/>
      <c r="AE139" s="29"/>
      <c r="AF139" s="29"/>
      <c r="AG139" s="29"/>
      <c r="AH139" s="29"/>
    </row>
    <row r="140" spans="1:34" ht="42.75" customHeight="1" x14ac:dyDescent="0.25">
      <c r="A140" s="1203" t="s">
        <v>498</v>
      </c>
      <c r="B140" s="1203"/>
      <c r="C140" s="1203"/>
      <c r="D140" s="1203"/>
      <c r="E140" s="1203"/>
      <c r="F140" s="1203"/>
      <c r="G140" s="1203"/>
      <c r="H140" s="1203"/>
      <c r="I140" s="1203"/>
      <c r="J140" s="1203"/>
      <c r="K140" s="1203"/>
      <c r="L140" s="1203"/>
      <c r="M140" s="1203"/>
      <c r="N140" s="1203"/>
      <c r="O140" s="1203"/>
      <c r="P140" s="1203"/>
      <c r="Q140" s="1203"/>
      <c r="R140" s="1203"/>
      <c r="S140" s="1203"/>
      <c r="T140" s="1203"/>
      <c r="U140" s="1203"/>
      <c r="V140" s="1203"/>
      <c r="W140" s="1203"/>
      <c r="X140" s="1203"/>
      <c r="Y140" s="1203"/>
      <c r="Z140" s="1203"/>
      <c r="AA140" s="1203"/>
      <c r="AB140" s="1203"/>
      <c r="AC140" s="1203"/>
      <c r="AD140" s="1203"/>
      <c r="AE140" s="1203"/>
      <c r="AF140" s="1203"/>
      <c r="AG140" s="1203"/>
      <c r="AH140" s="1203"/>
    </row>
    <row r="141" spans="1:34" s="24" customFormat="1" ht="6.75" customHeight="1" thickBot="1" x14ac:dyDescent="0.3">
      <c r="A141" s="7"/>
      <c r="B141" s="7"/>
      <c r="C141" s="7"/>
      <c r="D141" s="7"/>
      <c r="E141" s="7"/>
      <c r="F141" s="7"/>
      <c r="G141" s="7"/>
      <c r="H141" s="7"/>
      <c r="I141" s="7"/>
      <c r="J141" s="7"/>
      <c r="K141" s="7"/>
      <c r="L141" s="7"/>
      <c r="M141" s="7"/>
      <c r="N141" s="89"/>
      <c r="O141" s="7"/>
      <c r="P141" s="7"/>
      <c r="Q141" s="7"/>
      <c r="R141" s="7"/>
      <c r="S141" s="7"/>
      <c r="T141" s="7"/>
      <c r="U141" s="7"/>
      <c r="V141" s="7"/>
      <c r="W141" s="7"/>
      <c r="X141" s="7"/>
      <c r="Y141" s="7"/>
      <c r="Z141" s="7"/>
      <c r="AA141" s="7"/>
      <c r="AB141" s="7"/>
      <c r="AC141" s="7"/>
      <c r="AD141" s="7"/>
      <c r="AE141" s="7"/>
      <c r="AF141" s="7"/>
      <c r="AG141" s="7"/>
      <c r="AH141" s="7"/>
    </row>
    <row r="142" spans="1:34" s="94" customFormat="1" ht="30.75" customHeight="1" x14ac:dyDescent="0.2">
      <c r="A142" s="1170" t="s">
        <v>19</v>
      </c>
      <c r="B142" s="1171" t="s">
        <v>1</v>
      </c>
      <c r="C142" s="1171" t="s">
        <v>180</v>
      </c>
      <c r="D142" s="1171" t="s">
        <v>181</v>
      </c>
      <c r="E142" s="1193" t="s">
        <v>182</v>
      </c>
      <c r="F142" s="1170" t="s">
        <v>690</v>
      </c>
      <c r="G142" s="1171"/>
      <c r="H142" s="1172"/>
      <c r="I142" s="1205" t="s">
        <v>6</v>
      </c>
      <c r="J142" s="1171"/>
      <c r="K142" s="1171" t="s">
        <v>7</v>
      </c>
      <c r="L142" s="1171"/>
      <c r="M142" s="1171" t="s">
        <v>8</v>
      </c>
      <c r="N142" s="1171"/>
      <c r="O142" s="1171" t="s">
        <v>9</v>
      </c>
      <c r="P142" s="1171"/>
      <c r="Q142" s="1171" t="s">
        <v>10</v>
      </c>
      <c r="R142" s="1171"/>
      <c r="S142" s="1171" t="s">
        <v>11</v>
      </c>
      <c r="T142" s="1171"/>
      <c r="U142" s="1171" t="s">
        <v>12</v>
      </c>
      <c r="V142" s="1171"/>
      <c r="W142" s="1171" t="s">
        <v>13</v>
      </c>
      <c r="X142" s="1171"/>
      <c r="Y142" s="1171" t="s">
        <v>14</v>
      </c>
      <c r="Z142" s="1171"/>
      <c r="AA142" s="1171" t="s">
        <v>15</v>
      </c>
      <c r="AB142" s="1193"/>
      <c r="AC142" s="1170" t="s">
        <v>691</v>
      </c>
      <c r="AD142" s="1171"/>
      <c r="AE142" s="1172"/>
      <c r="AF142" s="1194" t="s">
        <v>722</v>
      </c>
      <c r="AG142" s="1195"/>
      <c r="AH142" s="1196"/>
    </row>
    <row r="143" spans="1:34" s="8" customFormat="1" ht="37.5" customHeight="1" x14ac:dyDescent="0.2">
      <c r="A143" s="1184"/>
      <c r="B143" s="1182"/>
      <c r="C143" s="1182"/>
      <c r="D143" s="1182"/>
      <c r="E143" s="1183"/>
      <c r="F143" s="1184"/>
      <c r="G143" s="1182"/>
      <c r="H143" s="1185"/>
      <c r="I143" s="1200" t="s">
        <v>0</v>
      </c>
      <c r="J143" s="1201"/>
      <c r="K143" s="1201"/>
      <c r="L143" s="1201"/>
      <c r="M143" s="1201"/>
      <c r="N143" s="1201"/>
      <c r="O143" s="1201"/>
      <c r="P143" s="1201"/>
      <c r="Q143" s="1201"/>
      <c r="R143" s="1201"/>
      <c r="S143" s="1201"/>
      <c r="T143" s="1201"/>
      <c r="U143" s="1201"/>
      <c r="V143" s="1201"/>
      <c r="W143" s="1201"/>
      <c r="X143" s="1201"/>
      <c r="Y143" s="1201"/>
      <c r="Z143" s="1201"/>
      <c r="AA143" s="1201"/>
      <c r="AB143" s="1202"/>
      <c r="AC143" s="1184"/>
      <c r="AD143" s="1182"/>
      <c r="AE143" s="1185"/>
      <c r="AF143" s="1197"/>
      <c r="AG143" s="1198"/>
      <c r="AH143" s="1199"/>
    </row>
    <row r="144" spans="1:34" s="2" customFormat="1" ht="21" customHeight="1" thickBot="1" x14ac:dyDescent="0.3">
      <c r="A144" s="1204"/>
      <c r="B144" s="1178"/>
      <c r="C144" s="1178"/>
      <c r="D144" s="1178"/>
      <c r="E144" s="1180"/>
      <c r="F144" s="73" t="s">
        <v>18</v>
      </c>
      <c r="G144" s="67" t="s">
        <v>16</v>
      </c>
      <c r="H144" s="275" t="s">
        <v>17</v>
      </c>
      <c r="I144" s="279" t="s">
        <v>16</v>
      </c>
      <c r="J144" s="67" t="s">
        <v>17</v>
      </c>
      <c r="K144" s="67" t="s">
        <v>16</v>
      </c>
      <c r="L144" s="67" t="s">
        <v>17</v>
      </c>
      <c r="M144" s="67" t="s">
        <v>16</v>
      </c>
      <c r="N144" s="813" t="s">
        <v>17</v>
      </c>
      <c r="O144" s="67" t="s">
        <v>16</v>
      </c>
      <c r="P144" s="67" t="s">
        <v>17</v>
      </c>
      <c r="Q144" s="67" t="s">
        <v>16</v>
      </c>
      <c r="R144" s="67" t="s">
        <v>17</v>
      </c>
      <c r="S144" s="67" t="s">
        <v>16</v>
      </c>
      <c r="T144" s="67" t="s">
        <v>17</v>
      </c>
      <c r="U144" s="67" t="s">
        <v>16</v>
      </c>
      <c r="V144" s="67" t="s">
        <v>17</v>
      </c>
      <c r="W144" s="67" t="s">
        <v>16</v>
      </c>
      <c r="X144" s="67" t="s">
        <v>17</v>
      </c>
      <c r="Y144" s="67" t="s">
        <v>16</v>
      </c>
      <c r="Z144" s="67" t="s">
        <v>17</v>
      </c>
      <c r="AA144" s="67" t="s">
        <v>16</v>
      </c>
      <c r="AB144" s="274" t="s">
        <v>17</v>
      </c>
      <c r="AC144" s="73" t="s">
        <v>18</v>
      </c>
      <c r="AD144" s="67" t="s">
        <v>16</v>
      </c>
      <c r="AE144" s="275" t="s">
        <v>17</v>
      </c>
      <c r="AF144" s="279" t="s">
        <v>18</v>
      </c>
      <c r="AG144" s="67" t="s">
        <v>16</v>
      </c>
      <c r="AH144" s="275" t="s">
        <v>17</v>
      </c>
    </row>
    <row r="145" spans="1:34" s="94" customFormat="1" ht="39.75" customHeight="1" x14ac:dyDescent="0.2">
      <c r="A145" s="276" t="s">
        <v>638</v>
      </c>
      <c r="B145" s="277" t="s">
        <v>528</v>
      </c>
      <c r="C145" s="740" t="s">
        <v>23</v>
      </c>
      <c r="D145" s="814" t="s">
        <v>542</v>
      </c>
      <c r="E145" s="741" t="s">
        <v>542</v>
      </c>
      <c r="F145" s="796" t="s">
        <v>542</v>
      </c>
      <c r="G145" s="755" t="s">
        <v>542</v>
      </c>
      <c r="H145" s="797" t="s">
        <v>542</v>
      </c>
      <c r="I145" s="280">
        <v>0</v>
      </c>
      <c r="J145" s="740">
        <v>0</v>
      </c>
      <c r="K145" s="822">
        <v>0</v>
      </c>
      <c r="L145" s="822">
        <v>0</v>
      </c>
      <c r="M145" s="560">
        <v>0</v>
      </c>
      <c r="N145" s="560">
        <v>0</v>
      </c>
      <c r="O145" s="560">
        <v>0</v>
      </c>
      <c r="P145" s="560">
        <v>0</v>
      </c>
      <c r="Q145" s="560">
        <v>0</v>
      </c>
      <c r="R145" s="560">
        <v>0</v>
      </c>
      <c r="S145" s="560">
        <v>0</v>
      </c>
      <c r="T145" s="560">
        <v>0</v>
      </c>
      <c r="U145" s="823">
        <f>AD145-S145-Q145-O145-M145</f>
        <v>0</v>
      </c>
      <c r="V145" s="823">
        <f>AE145-T145-R145-P145-N145</f>
        <v>0</v>
      </c>
      <c r="W145" s="817"/>
      <c r="X145" s="817"/>
      <c r="Y145" s="817"/>
      <c r="Z145" s="817"/>
      <c r="AA145" s="817"/>
      <c r="AB145" s="818"/>
      <c r="AC145" s="824">
        <v>0</v>
      </c>
      <c r="AD145" s="560">
        <v>0</v>
      </c>
      <c r="AE145" s="825">
        <v>0</v>
      </c>
      <c r="AF145" s="819" t="s">
        <v>542</v>
      </c>
      <c r="AG145" s="820" t="s">
        <v>542</v>
      </c>
      <c r="AH145" s="821" t="s">
        <v>542</v>
      </c>
    </row>
    <row r="146" spans="1:34" s="94" customFormat="1" ht="39.75" customHeight="1" x14ac:dyDescent="0.2">
      <c r="A146" s="101" t="s">
        <v>639</v>
      </c>
      <c r="B146" s="104" t="s">
        <v>529</v>
      </c>
      <c r="C146" s="41" t="s">
        <v>23</v>
      </c>
      <c r="D146" s="204" t="s">
        <v>542</v>
      </c>
      <c r="E146" s="161" t="s">
        <v>542</v>
      </c>
      <c r="F146" s="95" t="s">
        <v>542</v>
      </c>
      <c r="G146" s="48" t="s">
        <v>542</v>
      </c>
      <c r="H146" s="96" t="s">
        <v>542</v>
      </c>
      <c r="I146" s="164">
        <v>0</v>
      </c>
      <c r="J146" s="41">
        <v>0</v>
      </c>
      <c r="K146" s="612">
        <v>0</v>
      </c>
      <c r="L146" s="612">
        <v>0</v>
      </c>
      <c r="M146" s="556">
        <v>0</v>
      </c>
      <c r="N146" s="556">
        <v>0</v>
      </c>
      <c r="O146" s="556">
        <v>39</v>
      </c>
      <c r="P146" s="556">
        <v>33</v>
      </c>
      <c r="Q146" s="556">
        <v>74</v>
      </c>
      <c r="R146" s="556">
        <v>95</v>
      </c>
      <c r="S146" s="556">
        <v>0</v>
      </c>
      <c r="T146" s="620">
        <v>0</v>
      </c>
      <c r="U146" s="806">
        <f t="shared" ref="U146:V153" si="8">AD146-S146-Q146-O146-M146</f>
        <v>0</v>
      </c>
      <c r="V146" s="806">
        <f t="shared" si="8"/>
        <v>0</v>
      </c>
      <c r="W146" s="49"/>
      <c r="X146" s="49"/>
      <c r="Y146" s="49"/>
      <c r="Z146" s="49"/>
      <c r="AA146" s="49"/>
      <c r="AB146" s="205"/>
      <c r="AC146" s="616">
        <v>241</v>
      </c>
      <c r="AD146" s="556">
        <v>113</v>
      </c>
      <c r="AE146" s="617">
        <v>128</v>
      </c>
      <c r="AF146" s="206" t="s">
        <v>542</v>
      </c>
      <c r="AG146" s="202" t="s">
        <v>542</v>
      </c>
      <c r="AH146" s="203" t="s">
        <v>542</v>
      </c>
    </row>
    <row r="147" spans="1:34" s="94" customFormat="1" ht="39.75" customHeight="1" x14ac:dyDescent="0.2">
      <c r="A147" s="101" t="s">
        <v>196</v>
      </c>
      <c r="B147" s="104" t="s">
        <v>184</v>
      </c>
      <c r="C147" s="41" t="s">
        <v>23</v>
      </c>
      <c r="D147" s="204" t="s">
        <v>542</v>
      </c>
      <c r="E147" s="161" t="s">
        <v>542</v>
      </c>
      <c r="F147" s="95" t="s">
        <v>542</v>
      </c>
      <c r="G147" s="48" t="s">
        <v>542</v>
      </c>
      <c r="H147" s="96" t="s">
        <v>542</v>
      </c>
      <c r="I147" s="164">
        <v>0</v>
      </c>
      <c r="J147" s="41">
        <v>0</v>
      </c>
      <c r="K147" s="612">
        <v>0</v>
      </c>
      <c r="L147" s="612">
        <v>0</v>
      </c>
      <c r="M147" s="556">
        <v>0</v>
      </c>
      <c r="N147" s="556">
        <v>0</v>
      </c>
      <c r="O147" s="556">
        <v>11</v>
      </c>
      <c r="P147" s="556">
        <v>50</v>
      </c>
      <c r="Q147" s="556">
        <v>58</v>
      </c>
      <c r="R147" s="556">
        <v>344</v>
      </c>
      <c r="S147" s="556">
        <v>74</v>
      </c>
      <c r="T147" s="556">
        <v>492</v>
      </c>
      <c r="U147" s="806">
        <f t="shared" si="8"/>
        <v>104</v>
      </c>
      <c r="V147" s="806">
        <f t="shared" si="8"/>
        <v>405</v>
      </c>
      <c r="W147" s="49"/>
      <c r="X147" s="49"/>
      <c r="Y147" s="49"/>
      <c r="Z147" s="49"/>
      <c r="AA147" s="49"/>
      <c r="AB147" s="205"/>
      <c r="AC147" s="616">
        <v>1538</v>
      </c>
      <c r="AD147" s="556">
        <v>247</v>
      </c>
      <c r="AE147" s="617">
        <v>1291</v>
      </c>
      <c r="AF147" s="206" t="s">
        <v>542</v>
      </c>
      <c r="AG147" s="202" t="s">
        <v>542</v>
      </c>
      <c r="AH147" s="203" t="s">
        <v>542</v>
      </c>
    </row>
    <row r="148" spans="1:34" s="94" customFormat="1" ht="53.25" customHeight="1" x14ac:dyDescent="0.2">
      <c r="A148" s="101" t="s">
        <v>193</v>
      </c>
      <c r="B148" s="104" t="s">
        <v>530</v>
      </c>
      <c r="C148" s="41" t="s">
        <v>23</v>
      </c>
      <c r="D148" s="204" t="s">
        <v>542</v>
      </c>
      <c r="E148" s="161" t="s">
        <v>542</v>
      </c>
      <c r="F148" s="95" t="s">
        <v>542</v>
      </c>
      <c r="G148" s="48" t="s">
        <v>542</v>
      </c>
      <c r="H148" s="96" t="s">
        <v>542</v>
      </c>
      <c r="I148" s="164">
        <v>0</v>
      </c>
      <c r="J148" s="41">
        <v>0</v>
      </c>
      <c r="K148" s="612">
        <v>0</v>
      </c>
      <c r="L148" s="612">
        <v>0</v>
      </c>
      <c r="M148" s="613">
        <v>0</v>
      </c>
      <c r="N148" s="613">
        <v>0</v>
      </c>
      <c r="O148" s="556">
        <v>0</v>
      </c>
      <c r="P148" s="556">
        <v>0</v>
      </c>
      <c r="Q148" s="556">
        <v>0</v>
      </c>
      <c r="R148" s="556">
        <v>0</v>
      </c>
      <c r="S148" s="556">
        <v>0</v>
      </c>
      <c r="T148" s="556">
        <v>0</v>
      </c>
      <c r="U148" s="806">
        <f t="shared" si="8"/>
        <v>0</v>
      </c>
      <c r="V148" s="806">
        <f t="shared" si="8"/>
        <v>0</v>
      </c>
      <c r="W148" s="207"/>
      <c r="X148" s="207"/>
      <c r="Y148" s="207"/>
      <c r="Z148" s="207"/>
      <c r="AA148" s="207"/>
      <c r="AB148" s="212"/>
      <c r="AC148" s="616">
        <v>0</v>
      </c>
      <c r="AD148" s="556">
        <v>0</v>
      </c>
      <c r="AE148" s="617">
        <v>0</v>
      </c>
      <c r="AF148" s="206" t="s">
        <v>542</v>
      </c>
      <c r="AG148" s="202" t="s">
        <v>542</v>
      </c>
      <c r="AH148" s="203" t="s">
        <v>542</v>
      </c>
    </row>
    <row r="149" spans="1:34" s="8" customFormat="1" ht="83.25" customHeight="1" x14ac:dyDescent="0.2">
      <c r="A149" s="101" t="s">
        <v>640</v>
      </c>
      <c r="B149" s="104" t="s">
        <v>531</v>
      </c>
      <c r="C149" s="41" t="s">
        <v>23</v>
      </c>
      <c r="D149" s="204" t="s">
        <v>542</v>
      </c>
      <c r="E149" s="161" t="s">
        <v>542</v>
      </c>
      <c r="F149" s="95" t="s">
        <v>542</v>
      </c>
      <c r="G149" s="48" t="s">
        <v>542</v>
      </c>
      <c r="H149" s="96" t="s">
        <v>542</v>
      </c>
      <c r="I149" s="164">
        <v>0</v>
      </c>
      <c r="J149" s="41">
        <v>0</v>
      </c>
      <c r="K149" s="612">
        <v>0</v>
      </c>
      <c r="L149" s="612">
        <v>0</v>
      </c>
      <c r="M149" s="613">
        <v>0</v>
      </c>
      <c r="N149" s="613">
        <v>0</v>
      </c>
      <c r="O149" s="556">
        <v>47</v>
      </c>
      <c r="P149" s="556">
        <v>79</v>
      </c>
      <c r="Q149" s="556">
        <v>111</v>
      </c>
      <c r="R149" s="556">
        <v>313</v>
      </c>
      <c r="S149" s="556">
        <v>45</v>
      </c>
      <c r="T149" s="556">
        <v>279</v>
      </c>
      <c r="U149" s="806">
        <f t="shared" si="8"/>
        <v>72</v>
      </c>
      <c r="V149" s="806">
        <f t="shared" si="8"/>
        <v>251</v>
      </c>
      <c r="W149" s="207"/>
      <c r="X149" s="207"/>
      <c r="Y149" s="207"/>
      <c r="Z149" s="207"/>
      <c r="AA149" s="207"/>
      <c r="AB149" s="212"/>
      <c r="AC149" s="616">
        <v>1197</v>
      </c>
      <c r="AD149" s="556">
        <v>275</v>
      </c>
      <c r="AE149" s="617">
        <v>922</v>
      </c>
      <c r="AF149" s="206" t="s">
        <v>542</v>
      </c>
      <c r="AG149" s="202" t="s">
        <v>542</v>
      </c>
      <c r="AH149" s="203" t="s">
        <v>542</v>
      </c>
    </row>
    <row r="150" spans="1:34" s="94" customFormat="1" ht="60" customHeight="1" x14ac:dyDescent="0.2">
      <c r="A150" s="101" t="s">
        <v>197</v>
      </c>
      <c r="B150" s="104" t="s">
        <v>654</v>
      </c>
      <c r="C150" s="41" t="s">
        <v>23</v>
      </c>
      <c r="D150" s="204" t="s">
        <v>542</v>
      </c>
      <c r="E150" s="161" t="s">
        <v>542</v>
      </c>
      <c r="F150" s="95" t="s">
        <v>542</v>
      </c>
      <c r="G150" s="48" t="s">
        <v>542</v>
      </c>
      <c r="H150" s="96" t="s">
        <v>542</v>
      </c>
      <c r="I150" s="164">
        <v>0</v>
      </c>
      <c r="J150" s="41">
        <v>0</v>
      </c>
      <c r="K150" s="612">
        <v>0</v>
      </c>
      <c r="L150" s="612">
        <v>0</v>
      </c>
      <c r="M150" s="613">
        <v>0</v>
      </c>
      <c r="N150" s="613">
        <v>0</v>
      </c>
      <c r="O150" s="556">
        <v>0</v>
      </c>
      <c r="P150" s="556">
        <v>0</v>
      </c>
      <c r="Q150" s="556">
        <v>683</v>
      </c>
      <c r="R150" s="556">
        <v>355</v>
      </c>
      <c r="S150" s="556">
        <v>0</v>
      </c>
      <c r="T150" s="556">
        <v>0</v>
      </c>
      <c r="U150" s="806">
        <f t="shared" si="8"/>
        <v>0</v>
      </c>
      <c r="V150" s="806">
        <f t="shared" si="8"/>
        <v>0</v>
      </c>
      <c r="W150" s="207"/>
      <c r="X150" s="207"/>
      <c r="Y150" s="207"/>
      <c r="Z150" s="207"/>
      <c r="AA150" s="207"/>
      <c r="AB150" s="212"/>
      <c r="AC150" s="616">
        <v>1038</v>
      </c>
      <c r="AD150" s="556">
        <v>683</v>
      </c>
      <c r="AE150" s="617">
        <v>355</v>
      </c>
      <c r="AF150" s="206" t="s">
        <v>542</v>
      </c>
      <c r="AG150" s="202" t="s">
        <v>542</v>
      </c>
      <c r="AH150" s="203" t="s">
        <v>542</v>
      </c>
    </row>
    <row r="151" spans="1:34" s="94" customFormat="1" ht="53.25" customHeight="1" x14ac:dyDescent="0.2">
      <c r="A151" s="101" t="s">
        <v>198</v>
      </c>
      <c r="B151" s="104" t="s">
        <v>655</v>
      </c>
      <c r="C151" s="41" t="s">
        <v>23</v>
      </c>
      <c r="D151" s="204" t="s">
        <v>542</v>
      </c>
      <c r="E151" s="161" t="s">
        <v>542</v>
      </c>
      <c r="F151" s="95" t="s">
        <v>542</v>
      </c>
      <c r="G151" s="48" t="s">
        <v>542</v>
      </c>
      <c r="H151" s="96" t="s">
        <v>542</v>
      </c>
      <c r="I151" s="164">
        <v>0</v>
      </c>
      <c r="J151" s="41">
        <v>0</v>
      </c>
      <c r="K151" s="612">
        <v>0</v>
      </c>
      <c r="L151" s="612">
        <v>0</v>
      </c>
      <c r="M151" s="613">
        <v>0</v>
      </c>
      <c r="N151" s="613">
        <v>0</v>
      </c>
      <c r="O151" s="556">
        <v>0</v>
      </c>
      <c r="P151" s="556">
        <v>0</v>
      </c>
      <c r="Q151" s="556">
        <v>35</v>
      </c>
      <c r="R151" s="556">
        <v>48</v>
      </c>
      <c r="S151" s="556">
        <v>0</v>
      </c>
      <c r="T151" s="556">
        <v>0</v>
      </c>
      <c r="U151" s="806">
        <f t="shared" si="8"/>
        <v>0</v>
      </c>
      <c r="V151" s="806">
        <f t="shared" si="8"/>
        <v>0</v>
      </c>
      <c r="W151" s="207"/>
      <c r="X151" s="207"/>
      <c r="Y151" s="207"/>
      <c r="Z151" s="207"/>
      <c r="AA151" s="207"/>
      <c r="AB151" s="212"/>
      <c r="AC151" s="616">
        <v>83</v>
      </c>
      <c r="AD151" s="556">
        <v>35</v>
      </c>
      <c r="AE151" s="617">
        <v>48</v>
      </c>
      <c r="AF151" s="206" t="s">
        <v>542</v>
      </c>
      <c r="AG151" s="202" t="s">
        <v>542</v>
      </c>
      <c r="AH151" s="203" t="s">
        <v>542</v>
      </c>
    </row>
    <row r="152" spans="1:34" s="94" customFormat="1" ht="64.5" customHeight="1" x14ac:dyDescent="0.2">
      <c r="A152" s="101" t="s">
        <v>643</v>
      </c>
      <c r="B152" s="104" t="s">
        <v>656</v>
      </c>
      <c r="C152" s="41" t="s">
        <v>23</v>
      </c>
      <c r="D152" s="204" t="s">
        <v>542</v>
      </c>
      <c r="E152" s="161" t="s">
        <v>542</v>
      </c>
      <c r="F152" s="95" t="s">
        <v>542</v>
      </c>
      <c r="G152" s="48" t="s">
        <v>542</v>
      </c>
      <c r="H152" s="96" t="s">
        <v>542</v>
      </c>
      <c r="I152" s="164">
        <v>0</v>
      </c>
      <c r="J152" s="41">
        <v>0</v>
      </c>
      <c r="K152" s="612">
        <v>0</v>
      </c>
      <c r="L152" s="612">
        <v>0</v>
      </c>
      <c r="M152" s="613">
        <v>0</v>
      </c>
      <c r="N152" s="613">
        <v>0</v>
      </c>
      <c r="O152" s="556">
        <v>0</v>
      </c>
      <c r="P152" s="556">
        <v>0</v>
      </c>
      <c r="Q152" s="556">
        <v>0</v>
      </c>
      <c r="R152" s="556">
        <v>0</v>
      </c>
      <c r="S152" s="556">
        <v>0</v>
      </c>
      <c r="T152" s="556">
        <v>0</v>
      </c>
      <c r="U152" s="806">
        <f t="shared" si="8"/>
        <v>0</v>
      </c>
      <c r="V152" s="806">
        <f t="shared" si="8"/>
        <v>0</v>
      </c>
      <c r="W152" s="207"/>
      <c r="X152" s="207"/>
      <c r="Y152" s="207"/>
      <c r="Z152" s="207"/>
      <c r="AA152" s="207"/>
      <c r="AB152" s="212"/>
      <c r="AC152" s="616">
        <v>0</v>
      </c>
      <c r="AD152" s="556">
        <v>0</v>
      </c>
      <c r="AE152" s="617">
        <v>0</v>
      </c>
      <c r="AF152" s="206" t="s">
        <v>542</v>
      </c>
      <c r="AG152" s="202" t="s">
        <v>542</v>
      </c>
      <c r="AH152" s="203" t="s">
        <v>542</v>
      </c>
    </row>
    <row r="153" spans="1:34" s="94" customFormat="1" ht="75.75" customHeight="1" thickBot="1" x14ac:dyDescent="0.25">
      <c r="A153" s="764" t="s">
        <v>645</v>
      </c>
      <c r="B153" s="106" t="s">
        <v>657</v>
      </c>
      <c r="C153" s="733" t="s">
        <v>23</v>
      </c>
      <c r="D153" s="208" t="s">
        <v>542</v>
      </c>
      <c r="E153" s="735" t="s">
        <v>542</v>
      </c>
      <c r="F153" s="168" t="s">
        <v>542</v>
      </c>
      <c r="G153" s="756" t="s">
        <v>542</v>
      </c>
      <c r="H153" s="169" t="s">
        <v>542</v>
      </c>
      <c r="I153" s="761">
        <v>0</v>
      </c>
      <c r="J153" s="733">
        <v>0</v>
      </c>
      <c r="K153" s="614">
        <v>0</v>
      </c>
      <c r="L153" s="614">
        <v>0</v>
      </c>
      <c r="M153" s="615">
        <v>0</v>
      </c>
      <c r="N153" s="615">
        <v>0</v>
      </c>
      <c r="O153" s="329">
        <v>0</v>
      </c>
      <c r="P153" s="329">
        <v>0</v>
      </c>
      <c r="Q153" s="329">
        <v>103</v>
      </c>
      <c r="R153" s="329">
        <v>63</v>
      </c>
      <c r="S153" s="329">
        <v>0</v>
      </c>
      <c r="T153" s="329">
        <v>0</v>
      </c>
      <c r="U153" s="826">
        <f t="shared" si="8"/>
        <v>0</v>
      </c>
      <c r="V153" s="826">
        <f t="shared" si="8"/>
        <v>0</v>
      </c>
      <c r="W153" s="209"/>
      <c r="X153" s="209"/>
      <c r="Y153" s="209"/>
      <c r="Z153" s="209"/>
      <c r="AA153" s="209"/>
      <c r="AB153" s="213"/>
      <c r="AC153" s="618">
        <v>166</v>
      </c>
      <c r="AD153" s="329">
        <v>103</v>
      </c>
      <c r="AE153" s="619">
        <v>63</v>
      </c>
      <c r="AF153" s="214" t="s">
        <v>542</v>
      </c>
      <c r="AG153" s="210" t="s">
        <v>542</v>
      </c>
      <c r="AH153" s="211" t="s">
        <v>542</v>
      </c>
    </row>
    <row r="154" spans="1:34" s="94" customFormat="1" ht="9" customHeight="1" x14ac:dyDescent="0.25">
      <c r="A154" s="7"/>
      <c r="B154" s="7"/>
      <c r="C154" s="7"/>
      <c r="D154" s="7"/>
      <c r="E154" s="7"/>
      <c r="F154" s="7"/>
      <c r="G154" s="7"/>
      <c r="H154" s="7"/>
      <c r="I154" s="7"/>
      <c r="J154" s="7"/>
      <c r="K154" s="7"/>
      <c r="L154" s="7"/>
      <c r="M154" s="7"/>
      <c r="N154" s="89"/>
      <c r="O154" s="7"/>
      <c r="P154" s="7"/>
      <c r="Q154" s="7"/>
      <c r="R154" s="7"/>
      <c r="S154" s="7"/>
      <c r="T154" s="7"/>
      <c r="U154" s="7"/>
      <c r="V154" s="7"/>
      <c r="W154" s="7"/>
      <c r="X154" s="7"/>
      <c r="Y154" s="7"/>
      <c r="Z154" s="7"/>
      <c r="AA154" s="7"/>
      <c r="AB154" s="7"/>
      <c r="AC154" s="7"/>
      <c r="AD154" s="7"/>
      <c r="AE154" s="7"/>
      <c r="AF154" s="7"/>
      <c r="AG154" s="7"/>
      <c r="AH154" s="7"/>
    </row>
    <row r="155" spans="1:34" s="9" customFormat="1" ht="18" customHeight="1" x14ac:dyDescent="0.25">
      <c r="A155" s="125" t="s">
        <v>662</v>
      </c>
      <c r="B155" s="128"/>
      <c r="C155" s="7"/>
      <c r="D155" s="7"/>
      <c r="E155" s="7"/>
      <c r="F155" s="7"/>
      <c r="G155" s="7"/>
      <c r="H155" s="7"/>
      <c r="I155" s="7"/>
      <c r="J155" s="7"/>
      <c r="K155" s="7"/>
      <c r="L155" s="7"/>
      <c r="M155" s="7"/>
      <c r="N155" s="89"/>
      <c r="O155" s="7"/>
      <c r="P155" s="7"/>
      <c r="Q155" s="7"/>
      <c r="R155" s="7"/>
      <c r="S155" s="7"/>
      <c r="T155" s="7"/>
      <c r="U155" s="7"/>
      <c r="V155" s="7"/>
      <c r="W155" s="7"/>
      <c r="X155" s="7"/>
      <c r="Y155" s="7"/>
      <c r="Z155" s="7"/>
      <c r="AA155" s="7"/>
      <c r="AB155" s="7"/>
      <c r="AC155" s="7"/>
      <c r="AD155" s="7"/>
      <c r="AE155" s="7"/>
      <c r="AF155" s="7"/>
      <c r="AG155" s="7"/>
      <c r="AH155" s="7"/>
    </row>
    <row r="156" spans="1:34" ht="39.75" customHeight="1" x14ac:dyDescent="0.25">
      <c r="A156" s="1203" t="s">
        <v>499</v>
      </c>
      <c r="B156" s="1203"/>
      <c r="C156" s="1203"/>
      <c r="D156" s="1203"/>
      <c r="E156" s="1203"/>
      <c r="F156" s="1203"/>
      <c r="G156" s="1203"/>
      <c r="H156" s="1203"/>
      <c r="I156" s="1203"/>
      <c r="J156" s="1203"/>
      <c r="K156" s="1203"/>
      <c r="L156" s="1203"/>
      <c r="M156" s="1203"/>
      <c r="N156" s="1203"/>
      <c r="O156" s="1203"/>
      <c r="P156" s="1203"/>
      <c r="Q156" s="1203"/>
      <c r="R156" s="1203"/>
      <c r="S156" s="1203"/>
      <c r="T156" s="1203"/>
      <c r="U156" s="1203"/>
      <c r="V156" s="1203"/>
      <c r="W156" s="1203"/>
      <c r="X156" s="1203"/>
      <c r="Y156" s="1203"/>
      <c r="Z156" s="1203"/>
      <c r="AA156" s="1203"/>
      <c r="AB156" s="1203"/>
      <c r="AC156" s="1203"/>
      <c r="AD156" s="1203"/>
      <c r="AE156" s="1203"/>
      <c r="AF156" s="1203"/>
      <c r="AG156" s="1203"/>
      <c r="AH156" s="1203"/>
    </row>
    <row r="157" spans="1:34" ht="6.75" customHeight="1" thickBot="1" x14ac:dyDescent="0.3"/>
    <row r="158" spans="1:34" s="94" customFormat="1" ht="30.75" customHeight="1" x14ac:dyDescent="0.2">
      <c r="A158" s="1170" t="s">
        <v>19</v>
      </c>
      <c r="B158" s="1171" t="s">
        <v>1</v>
      </c>
      <c r="C158" s="1171" t="s">
        <v>180</v>
      </c>
      <c r="D158" s="1171" t="s">
        <v>181</v>
      </c>
      <c r="E158" s="1193" t="s">
        <v>182</v>
      </c>
      <c r="F158" s="1170" t="s">
        <v>690</v>
      </c>
      <c r="G158" s="1171"/>
      <c r="H158" s="1172"/>
      <c r="I158" s="1205" t="s">
        <v>6</v>
      </c>
      <c r="J158" s="1171"/>
      <c r="K158" s="1171" t="s">
        <v>7</v>
      </c>
      <c r="L158" s="1171"/>
      <c r="M158" s="1171" t="s">
        <v>8</v>
      </c>
      <c r="N158" s="1171"/>
      <c r="O158" s="1171" t="s">
        <v>9</v>
      </c>
      <c r="P158" s="1171"/>
      <c r="Q158" s="1171" t="s">
        <v>10</v>
      </c>
      <c r="R158" s="1171"/>
      <c r="S158" s="1171" t="s">
        <v>11</v>
      </c>
      <c r="T158" s="1171"/>
      <c r="U158" s="1171" t="s">
        <v>12</v>
      </c>
      <c r="V158" s="1171"/>
      <c r="W158" s="1171" t="s">
        <v>13</v>
      </c>
      <c r="X158" s="1171"/>
      <c r="Y158" s="1171" t="s">
        <v>14</v>
      </c>
      <c r="Z158" s="1171"/>
      <c r="AA158" s="1171" t="s">
        <v>15</v>
      </c>
      <c r="AB158" s="1193"/>
      <c r="AC158" s="1170" t="s">
        <v>691</v>
      </c>
      <c r="AD158" s="1171"/>
      <c r="AE158" s="1172"/>
      <c r="AF158" s="1194" t="s">
        <v>722</v>
      </c>
      <c r="AG158" s="1195"/>
      <c r="AH158" s="1196"/>
    </row>
    <row r="159" spans="1:34" s="8" customFormat="1" ht="36" customHeight="1" x14ac:dyDescent="0.2">
      <c r="A159" s="1184"/>
      <c r="B159" s="1182"/>
      <c r="C159" s="1182"/>
      <c r="D159" s="1182"/>
      <c r="E159" s="1183"/>
      <c r="F159" s="1184"/>
      <c r="G159" s="1182"/>
      <c r="H159" s="1185"/>
      <c r="I159" s="1200" t="s">
        <v>0</v>
      </c>
      <c r="J159" s="1201"/>
      <c r="K159" s="1201"/>
      <c r="L159" s="1201"/>
      <c r="M159" s="1201"/>
      <c r="N159" s="1201"/>
      <c r="O159" s="1201"/>
      <c r="P159" s="1201"/>
      <c r="Q159" s="1201"/>
      <c r="R159" s="1201"/>
      <c r="S159" s="1201"/>
      <c r="T159" s="1201"/>
      <c r="U159" s="1201"/>
      <c r="V159" s="1201"/>
      <c r="W159" s="1201"/>
      <c r="X159" s="1201"/>
      <c r="Y159" s="1201"/>
      <c r="Z159" s="1201"/>
      <c r="AA159" s="1201"/>
      <c r="AB159" s="1202"/>
      <c r="AC159" s="1184"/>
      <c r="AD159" s="1182"/>
      <c r="AE159" s="1185"/>
      <c r="AF159" s="1197"/>
      <c r="AG159" s="1198"/>
      <c r="AH159" s="1199"/>
    </row>
    <row r="160" spans="1:34" s="2" customFormat="1" ht="27.75" customHeight="1" thickBot="1" x14ac:dyDescent="0.3">
      <c r="A160" s="1204"/>
      <c r="B160" s="1178"/>
      <c r="C160" s="1178"/>
      <c r="D160" s="1178"/>
      <c r="E160" s="1180"/>
      <c r="F160" s="73" t="s">
        <v>18</v>
      </c>
      <c r="G160" s="67" t="s">
        <v>16</v>
      </c>
      <c r="H160" s="275" t="s">
        <v>17</v>
      </c>
      <c r="I160" s="279" t="s">
        <v>16</v>
      </c>
      <c r="J160" s="67" t="s">
        <v>17</v>
      </c>
      <c r="K160" s="67" t="s">
        <v>16</v>
      </c>
      <c r="L160" s="67" t="s">
        <v>17</v>
      </c>
      <c r="M160" s="67" t="s">
        <v>16</v>
      </c>
      <c r="N160" s="813" t="s">
        <v>17</v>
      </c>
      <c r="O160" s="67" t="s">
        <v>16</v>
      </c>
      <c r="P160" s="67" t="s">
        <v>17</v>
      </c>
      <c r="Q160" s="67" t="s">
        <v>16</v>
      </c>
      <c r="R160" s="67" t="s">
        <v>17</v>
      </c>
      <c r="S160" s="67" t="s">
        <v>16</v>
      </c>
      <c r="T160" s="67" t="s">
        <v>17</v>
      </c>
      <c r="U160" s="67" t="s">
        <v>16</v>
      </c>
      <c r="V160" s="67" t="s">
        <v>17</v>
      </c>
      <c r="W160" s="67" t="s">
        <v>16</v>
      </c>
      <c r="X160" s="67" t="s">
        <v>17</v>
      </c>
      <c r="Y160" s="67" t="s">
        <v>16</v>
      </c>
      <c r="Z160" s="67" t="s">
        <v>17</v>
      </c>
      <c r="AA160" s="67" t="s">
        <v>16</v>
      </c>
      <c r="AB160" s="274" t="s">
        <v>17</v>
      </c>
      <c r="AC160" s="73" t="s">
        <v>18</v>
      </c>
      <c r="AD160" s="67" t="s">
        <v>16</v>
      </c>
      <c r="AE160" s="275" t="s">
        <v>17</v>
      </c>
      <c r="AF160" s="279" t="s">
        <v>18</v>
      </c>
      <c r="AG160" s="67" t="s">
        <v>16</v>
      </c>
      <c r="AH160" s="275" t="s">
        <v>17</v>
      </c>
    </row>
    <row r="161" spans="1:34" s="94" customFormat="1" ht="35.25" customHeight="1" x14ac:dyDescent="0.2">
      <c r="A161" s="276" t="s">
        <v>638</v>
      </c>
      <c r="B161" s="277" t="s">
        <v>528</v>
      </c>
      <c r="C161" s="740" t="s">
        <v>23</v>
      </c>
      <c r="D161" s="814" t="s">
        <v>542</v>
      </c>
      <c r="E161" s="741" t="s">
        <v>542</v>
      </c>
      <c r="F161" s="796" t="s">
        <v>542</v>
      </c>
      <c r="G161" s="755" t="s">
        <v>542</v>
      </c>
      <c r="H161" s="797" t="s">
        <v>542</v>
      </c>
      <c r="I161" s="280">
        <v>0</v>
      </c>
      <c r="J161" s="822">
        <v>0</v>
      </c>
      <c r="K161" s="822">
        <v>0</v>
      </c>
      <c r="L161" s="822">
        <v>0</v>
      </c>
      <c r="M161" s="560">
        <v>0</v>
      </c>
      <c r="N161" s="560">
        <v>0</v>
      </c>
      <c r="O161" s="560">
        <v>0</v>
      </c>
      <c r="P161" s="560">
        <v>0</v>
      </c>
      <c r="Q161" s="560">
        <v>0</v>
      </c>
      <c r="R161" s="560">
        <v>0</v>
      </c>
      <c r="S161" s="560">
        <v>38</v>
      </c>
      <c r="T161" s="560">
        <v>97</v>
      </c>
      <c r="U161" s="823">
        <f>AD161-S161-Q161-O161-M161</f>
        <v>12</v>
      </c>
      <c r="V161" s="823">
        <f>AE161-T161-R161-P161-N161</f>
        <v>42</v>
      </c>
      <c r="W161" s="817"/>
      <c r="X161" s="817"/>
      <c r="Y161" s="817"/>
      <c r="Z161" s="817"/>
      <c r="AA161" s="817"/>
      <c r="AB161" s="818"/>
      <c r="AC161" s="824">
        <v>189</v>
      </c>
      <c r="AD161" s="560">
        <v>50</v>
      </c>
      <c r="AE161" s="825">
        <v>139</v>
      </c>
      <c r="AF161" s="819" t="s">
        <v>542</v>
      </c>
      <c r="AG161" s="820" t="s">
        <v>542</v>
      </c>
      <c r="AH161" s="821" t="s">
        <v>542</v>
      </c>
    </row>
    <row r="162" spans="1:34" s="94" customFormat="1" ht="35.25" customHeight="1" x14ac:dyDescent="0.2">
      <c r="A162" s="101" t="s">
        <v>639</v>
      </c>
      <c r="B162" s="104" t="s">
        <v>529</v>
      </c>
      <c r="C162" s="41" t="s">
        <v>23</v>
      </c>
      <c r="D162" s="204" t="s">
        <v>542</v>
      </c>
      <c r="E162" s="161" t="s">
        <v>542</v>
      </c>
      <c r="F162" s="95" t="s">
        <v>542</v>
      </c>
      <c r="G162" s="48" t="s">
        <v>542</v>
      </c>
      <c r="H162" s="96" t="s">
        <v>542</v>
      </c>
      <c r="I162" s="164">
        <v>0</v>
      </c>
      <c r="J162" s="612">
        <v>0</v>
      </c>
      <c r="K162" s="612">
        <v>0</v>
      </c>
      <c r="L162" s="612">
        <v>0</v>
      </c>
      <c r="M162" s="556">
        <v>0</v>
      </c>
      <c r="N162" s="556">
        <v>0</v>
      </c>
      <c r="O162" s="556">
        <v>0</v>
      </c>
      <c r="P162" s="556">
        <v>0</v>
      </c>
      <c r="Q162" s="556">
        <v>0</v>
      </c>
      <c r="R162" s="556">
        <v>0</v>
      </c>
      <c r="S162" s="556">
        <v>2</v>
      </c>
      <c r="T162" s="556">
        <v>0</v>
      </c>
      <c r="U162" s="806">
        <f t="shared" ref="U162:V169" si="9">AD162-S162-Q162-O162-M162</f>
        <v>0</v>
      </c>
      <c r="V162" s="806">
        <f t="shared" si="9"/>
        <v>0</v>
      </c>
      <c r="W162" s="49"/>
      <c r="X162" s="49"/>
      <c r="Y162" s="49"/>
      <c r="Z162" s="49"/>
      <c r="AA162" s="49"/>
      <c r="AB162" s="205"/>
      <c r="AC162" s="616">
        <v>2</v>
      </c>
      <c r="AD162" s="556">
        <v>2</v>
      </c>
      <c r="AE162" s="617">
        <v>0</v>
      </c>
      <c r="AF162" s="206" t="s">
        <v>542</v>
      </c>
      <c r="AG162" s="202" t="s">
        <v>542</v>
      </c>
      <c r="AH162" s="203" t="s">
        <v>542</v>
      </c>
    </row>
    <row r="163" spans="1:34" s="94" customFormat="1" ht="35.25" customHeight="1" x14ac:dyDescent="0.2">
      <c r="A163" s="101" t="s">
        <v>196</v>
      </c>
      <c r="B163" s="104" t="s">
        <v>184</v>
      </c>
      <c r="C163" s="41" t="s">
        <v>23</v>
      </c>
      <c r="D163" s="204" t="s">
        <v>542</v>
      </c>
      <c r="E163" s="161" t="s">
        <v>542</v>
      </c>
      <c r="F163" s="95" t="s">
        <v>542</v>
      </c>
      <c r="G163" s="48" t="s">
        <v>542</v>
      </c>
      <c r="H163" s="96" t="s">
        <v>542</v>
      </c>
      <c r="I163" s="164">
        <v>0</v>
      </c>
      <c r="J163" s="612">
        <v>0</v>
      </c>
      <c r="K163" s="612">
        <v>0</v>
      </c>
      <c r="L163" s="612">
        <v>0</v>
      </c>
      <c r="M163" s="556">
        <v>0</v>
      </c>
      <c r="N163" s="556">
        <v>0</v>
      </c>
      <c r="O163" s="556">
        <v>32</v>
      </c>
      <c r="P163" s="556">
        <v>101</v>
      </c>
      <c r="Q163" s="556">
        <v>576</v>
      </c>
      <c r="R163" s="556">
        <v>1292</v>
      </c>
      <c r="S163" s="556">
        <v>1791</v>
      </c>
      <c r="T163" s="556">
        <v>4551</v>
      </c>
      <c r="U163" s="806">
        <f t="shared" si="9"/>
        <v>345</v>
      </c>
      <c r="V163" s="806">
        <f t="shared" si="9"/>
        <v>1066</v>
      </c>
      <c r="W163" s="112"/>
      <c r="X163" s="112"/>
      <c r="Y163" s="112"/>
      <c r="Z163" s="112"/>
      <c r="AA163" s="112"/>
      <c r="AB163" s="324"/>
      <c r="AC163" s="616">
        <v>9754</v>
      </c>
      <c r="AD163" s="556">
        <v>2744</v>
      </c>
      <c r="AE163" s="617">
        <v>7010</v>
      </c>
      <c r="AF163" s="206" t="s">
        <v>542</v>
      </c>
      <c r="AG163" s="202" t="s">
        <v>542</v>
      </c>
      <c r="AH163" s="203" t="s">
        <v>542</v>
      </c>
    </row>
    <row r="164" spans="1:34" s="94" customFormat="1" ht="54" customHeight="1" x14ac:dyDescent="0.2">
      <c r="A164" s="101" t="s">
        <v>193</v>
      </c>
      <c r="B164" s="104" t="s">
        <v>530</v>
      </c>
      <c r="C164" s="41" t="s">
        <v>23</v>
      </c>
      <c r="D164" s="204" t="s">
        <v>542</v>
      </c>
      <c r="E164" s="161" t="s">
        <v>542</v>
      </c>
      <c r="F164" s="95" t="s">
        <v>542</v>
      </c>
      <c r="G164" s="48" t="s">
        <v>542</v>
      </c>
      <c r="H164" s="96" t="s">
        <v>542</v>
      </c>
      <c r="I164" s="164">
        <v>0</v>
      </c>
      <c r="J164" s="612">
        <v>0</v>
      </c>
      <c r="K164" s="612">
        <v>0</v>
      </c>
      <c r="L164" s="612">
        <v>0</v>
      </c>
      <c r="M164" s="556">
        <v>0</v>
      </c>
      <c r="N164" s="556">
        <v>0</v>
      </c>
      <c r="O164" s="556">
        <v>0</v>
      </c>
      <c r="P164" s="556">
        <v>0</v>
      </c>
      <c r="Q164" s="556">
        <v>0</v>
      </c>
      <c r="R164" s="556">
        <v>0</v>
      </c>
      <c r="S164" s="556">
        <v>2</v>
      </c>
      <c r="T164" s="556">
        <v>19</v>
      </c>
      <c r="U164" s="806">
        <f t="shared" si="9"/>
        <v>0</v>
      </c>
      <c r="V164" s="806">
        <f t="shared" si="9"/>
        <v>2</v>
      </c>
      <c r="W164" s="215"/>
      <c r="X164" s="215"/>
      <c r="Y164" s="215"/>
      <c r="Z164" s="215"/>
      <c r="AA164" s="215"/>
      <c r="AB164" s="216"/>
      <c r="AC164" s="616">
        <v>23</v>
      </c>
      <c r="AD164" s="556">
        <v>2</v>
      </c>
      <c r="AE164" s="617">
        <v>21</v>
      </c>
      <c r="AF164" s="206" t="s">
        <v>542</v>
      </c>
      <c r="AG164" s="202" t="s">
        <v>542</v>
      </c>
      <c r="AH164" s="203" t="s">
        <v>542</v>
      </c>
    </row>
    <row r="165" spans="1:34" s="8" customFormat="1" ht="87" customHeight="1" x14ac:dyDescent="0.2">
      <c r="A165" s="101" t="s">
        <v>640</v>
      </c>
      <c r="B165" s="104" t="s">
        <v>531</v>
      </c>
      <c r="C165" s="41" t="s">
        <v>23</v>
      </c>
      <c r="D165" s="204" t="s">
        <v>542</v>
      </c>
      <c r="E165" s="161" t="s">
        <v>542</v>
      </c>
      <c r="F165" s="95" t="s">
        <v>542</v>
      </c>
      <c r="G165" s="48" t="s">
        <v>542</v>
      </c>
      <c r="H165" s="96" t="s">
        <v>542</v>
      </c>
      <c r="I165" s="164">
        <v>0</v>
      </c>
      <c r="J165" s="612">
        <v>0</v>
      </c>
      <c r="K165" s="612">
        <v>0</v>
      </c>
      <c r="L165" s="612">
        <v>0</v>
      </c>
      <c r="M165" s="556">
        <v>0</v>
      </c>
      <c r="N165" s="556">
        <v>0</v>
      </c>
      <c r="O165" s="556">
        <v>32</v>
      </c>
      <c r="P165" s="556">
        <v>96</v>
      </c>
      <c r="Q165" s="556">
        <v>521</v>
      </c>
      <c r="R165" s="556">
        <v>1144</v>
      </c>
      <c r="S165" s="556">
        <v>1480</v>
      </c>
      <c r="T165" s="556">
        <v>3680</v>
      </c>
      <c r="U165" s="806">
        <f t="shared" si="9"/>
        <v>225</v>
      </c>
      <c r="V165" s="806">
        <f t="shared" si="9"/>
        <v>675</v>
      </c>
      <c r="W165" s="215"/>
      <c r="X165" s="215"/>
      <c r="Y165" s="215"/>
      <c r="Z165" s="215"/>
      <c r="AA165" s="215"/>
      <c r="AB165" s="216"/>
      <c r="AC165" s="616">
        <v>7853</v>
      </c>
      <c r="AD165" s="556">
        <v>2258</v>
      </c>
      <c r="AE165" s="617">
        <v>5595</v>
      </c>
      <c r="AF165" s="206" t="s">
        <v>542</v>
      </c>
      <c r="AG165" s="202" t="s">
        <v>542</v>
      </c>
      <c r="AH165" s="203" t="s">
        <v>542</v>
      </c>
    </row>
    <row r="166" spans="1:34" s="94" customFormat="1" ht="61.5" customHeight="1" x14ac:dyDescent="0.2">
      <c r="A166" s="101" t="s">
        <v>197</v>
      </c>
      <c r="B166" s="104" t="s">
        <v>654</v>
      </c>
      <c r="C166" s="41" t="s">
        <v>23</v>
      </c>
      <c r="D166" s="204" t="s">
        <v>542</v>
      </c>
      <c r="E166" s="161" t="s">
        <v>542</v>
      </c>
      <c r="F166" s="95" t="s">
        <v>542</v>
      </c>
      <c r="G166" s="48" t="s">
        <v>542</v>
      </c>
      <c r="H166" s="96" t="s">
        <v>542</v>
      </c>
      <c r="I166" s="164">
        <v>0</v>
      </c>
      <c r="J166" s="612">
        <v>0</v>
      </c>
      <c r="K166" s="612">
        <v>0</v>
      </c>
      <c r="L166" s="612">
        <v>0</v>
      </c>
      <c r="M166" s="556">
        <v>0</v>
      </c>
      <c r="N166" s="556">
        <v>0</v>
      </c>
      <c r="O166" s="556">
        <v>0</v>
      </c>
      <c r="P166" s="556">
        <v>0</v>
      </c>
      <c r="Q166" s="556">
        <v>110</v>
      </c>
      <c r="R166" s="556">
        <v>283</v>
      </c>
      <c r="S166" s="556">
        <v>0</v>
      </c>
      <c r="T166" s="556">
        <v>0</v>
      </c>
      <c r="U166" s="806">
        <f t="shared" si="9"/>
        <v>0</v>
      </c>
      <c r="V166" s="806">
        <f t="shared" si="9"/>
        <v>0</v>
      </c>
      <c r="W166" s="215"/>
      <c r="X166" s="215"/>
      <c r="Y166" s="215"/>
      <c r="Z166" s="215"/>
      <c r="AA166" s="215"/>
      <c r="AB166" s="216"/>
      <c r="AC166" s="616">
        <v>393</v>
      </c>
      <c r="AD166" s="556">
        <v>110</v>
      </c>
      <c r="AE166" s="617">
        <v>283</v>
      </c>
      <c r="AF166" s="206" t="s">
        <v>542</v>
      </c>
      <c r="AG166" s="202" t="s">
        <v>542</v>
      </c>
      <c r="AH166" s="203" t="s">
        <v>542</v>
      </c>
    </row>
    <row r="167" spans="1:34" s="94" customFormat="1" ht="47.25" customHeight="1" x14ac:dyDescent="0.2">
      <c r="A167" s="101" t="s">
        <v>198</v>
      </c>
      <c r="B167" s="104" t="s">
        <v>655</v>
      </c>
      <c r="C167" s="41" t="s">
        <v>23</v>
      </c>
      <c r="D167" s="204" t="s">
        <v>542</v>
      </c>
      <c r="E167" s="161" t="s">
        <v>542</v>
      </c>
      <c r="F167" s="95" t="s">
        <v>542</v>
      </c>
      <c r="G167" s="48" t="s">
        <v>542</v>
      </c>
      <c r="H167" s="96" t="s">
        <v>542</v>
      </c>
      <c r="I167" s="164">
        <v>0</v>
      </c>
      <c r="J167" s="612">
        <v>0</v>
      </c>
      <c r="K167" s="612">
        <v>0</v>
      </c>
      <c r="L167" s="612">
        <v>0</v>
      </c>
      <c r="M167" s="556">
        <v>0</v>
      </c>
      <c r="N167" s="556">
        <v>0</v>
      </c>
      <c r="O167" s="556">
        <v>0</v>
      </c>
      <c r="P167" s="556">
        <v>0</v>
      </c>
      <c r="Q167" s="556">
        <v>41</v>
      </c>
      <c r="R167" s="556">
        <v>208</v>
      </c>
      <c r="S167" s="556">
        <v>0</v>
      </c>
      <c r="T167" s="556">
        <v>0</v>
      </c>
      <c r="U167" s="806">
        <f t="shared" si="9"/>
        <v>0</v>
      </c>
      <c r="V167" s="806">
        <f t="shared" si="9"/>
        <v>0</v>
      </c>
      <c r="W167" s="215"/>
      <c r="X167" s="215"/>
      <c r="Y167" s="215"/>
      <c r="Z167" s="215"/>
      <c r="AA167" s="215"/>
      <c r="AB167" s="216"/>
      <c r="AC167" s="616">
        <v>249</v>
      </c>
      <c r="AD167" s="556">
        <v>41</v>
      </c>
      <c r="AE167" s="617">
        <v>208</v>
      </c>
      <c r="AF167" s="206" t="s">
        <v>542</v>
      </c>
      <c r="AG167" s="202" t="s">
        <v>542</v>
      </c>
      <c r="AH167" s="203" t="s">
        <v>542</v>
      </c>
    </row>
    <row r="168" spans="1:34" s="94" customFormat="1" ht="61.5" customHeight="1" x14ac:dyDescent="0.2">
      <c r="A168" s="101" t="s">
        <v>643</v>
      </c>
      <c r="B168" s="104" t="s">
        <v>656</v>
      </c>
      <c r="C168" s="41" t="s">
        <v>23</v>
      </c>
      <c r="D168" s="204" t="s">
        <v>542</v>
      </c>
      <c r="E168" s="161" t="s">
        <v>542</v>
      </c>
      <c r="F168" s="95" t="s">
        <v>542</v>
      </c>
      <c r="G168" s="48" t="s">
        <v>542</v>
      </c>
      <c r="H168" s="96" t="s">
        <v>542</v>
      </c>
      <c r="I168" s="164">
        <v>0</v>
      </c>
      <c r="J168" s="612">
        <v>0</v>
      </c>
      <c r="K168" s="612">
        <v>0</v>
      </c>
      <c r="L168" s="612">
        <v>0</v>
      </c>
      <c r="M168" s="556">
        <v>0</v>
      </c>
      <c r="N168" s="556">
        <v>0</v>
      </c>
      <c r="O168" s="556">
        <v>0</v>
      </c>
      <c r="P168" s="556">
        <v>0</v>
      </c>
      <c r="Q168" s="556">
        <v>37</v>
      </c>
      <c r="R168" s="556">
        <v>59</v>
      </c>
      <c r="S168" s="556">
        <v>0</v>
      </c>
      <c r="T168" s="556">
        <v>0</v>
      </c>
      <c r="U168" s="806">
        <f t="shared" si="9"/>
        <v>0</v>
      </c>
      <c r="V168" s="806">
        <f t="shared" si="9"/>
        <v>0</v>
      </c>
      <c r="W168" s="215"/>
      <c r="X168" s="215"/>
      <c r="Y168" s="215"/>
      <c r="Z168" s="215"/>
      <c r="AA168" s="215"/>
      <c r="AB168" s="216"/>
      <c r="AC168" s="616">
        <v>96</v>
      </c>
      <c r="AD168" s="556">
        <v>37</v>
      </c>
      <c r="AE168" s="617">
        <v>59</v>
      </c>
      <c r="AF168" s="206" t="s">
        <v>542</v>
      </c>
      <c r="AG168" s="202" t="s">
        <v>542</v>
      </c>
      <c r="AH168" s="203" t="s">
        <v>542</v>
      </c>
    </row>
    <row r="169" spans="1:34" s="94" customFormat="1" ht="72.75" customHeight="1" thickBot="1" x14ac:dyDescent="0.25">
      <c r="A169" s="764" t="s">
        <v>645</v>
      </c>
      <c r="B169" s="106" t="s">
        <v>657</v>
      </c>
      <c r="C169" s="733" t="s">
        <v>23</v>
      </c>
      <c r="D169" s="208" t="s">
        <v>542</v>
      </c>
      <c r="E169" s="735" t="s">
        <v>542</v>
      </c>
      <c r="F169" s="168" t="s">
        <v>542</v>
      </c>
      <c r="G169" s="756" t="s">
        <v>542</v>
      </c>
      <c r="H169" s="169" t="s">
        <v>542</v>
      </c>
      <c r="I169" s="761">
        <v>0</v>
      </c>
      <c r="J169" s="614">
        <v>0</v>
      </c>
      <c r="K169" s="614">
        <v>0</v>
      </c>
      <c r="L169" s="614">
        <v>0</v>
      </c>
      <c r="M169" s="329">
        <v>0</v>
      </c>
      <c r="N169" s="329">
        <v>0</v>
      </c>
      <c r="O169" s="329">
        <v>0</v>
      </c>
      <c r="P169" s="329">
        <v>0</v>
      </c>
      <c r="Q169" s="329">
        <v>64</v>
      </c>
      <c r="R169" s="329">
        <v>129</v>
      </c>
      <c r="S169" s="329">
        <v>0</v>
      </c>
      <c r="T169" s="329">
        <v>0</v>
      </c>
      <c r="U169" s="826">
        <f t="shared" si="9"/>
        <v>0</v>
      </c>
      <c r="V169" s="826">
        <f t="shared" si="9"/>
        <v>0</v>
      </c>
      <c r="W169" s="762"/>
      <c r="X169" s="762"/>
      <c r="Y169" s="762"/>
      <c r="Z169" s="762"/>
      <c r="AA169" s="762"/>
      <c r="AB169" s="217"/>
      <c r="AC169" s="618">
        <v>193</v>
      </c>
      <c r="AD169" s="329">
        <v>64</v>
      </c>
      <c r="AE169" s="619">
        <v>129</v>
      </c>
      <c r="AF169" s="214" t="s">
        <v>542</v>
      </c>
      <c r="AG169" s="210" t="s">
        <v>542</v>
      </c>
      <c r="AH169" s="211" t="s">
        <v>542</v>
      </c>
    </row>
    <row r="170" spans="1:34" s="94" customFormat="1" ht="15.75" customHeight="1" x14ac:dyDescent="0.25">
      <c r="A170" s="7"/>
      <c r="B170" s="7"/>
      <c r="C170" s="7"/>
      <c r="D170" s="7"/>
      <c r="E170" s="7"/>
      <c r="F170" s="7"/>
      <c r="G170" s="7"/>
      <c r="H170" s="7"/>
      <c r="I170" s="7"/>
      <c r="J170" s="7"/>
      <c r="K170" s="7"/>
      <c r="L170" s="7"/>
      <c r="M170" s="7"/>
      <c r="N170" s="89"/>
      <c r="O170" s="7"/>
      <c r="P170" s="7"/>
      <c r="Q170" s="7"/>
      <c r="R170" s="7"/>
      <c r="S170" s="7"/>
      <c r="T170" s="7"/>
      <c r="U170" s="7"/>
      <c r="V170" s="7"/>
      <c r="W170" s="7"/>
      <c r="X170" s="7"/>
      <c r="Y170" s="7"/>
      <c r="Z170" s="7"/>
      <c r="AA170" s="7"/>
      <c r="AB170" s="7"/>
      <c r="AC170" s="7"/>
      <c r="AD170" s="7"/>
      <c r="AE170" s="7"/>
      <c r="AF170" s="7"/>
      <c r="AG170" s="7"/>
      <c r="AH170" s="7"/>
    </row>
    <row r="171" spans="1:34" ht="15.75" x14ac:dyDescent="0.25">
      <c r="A171" s="125" t="s">
        <v>663</v>
      </c>
      <c r="B171" s="126"/>
      <c r="C171" s="29"/>
      <c r="D171" s="29"/>
      <c r="E171" s="29"/>
      <c r="F171" s="29"/>
      <c r="G171" s="29"/>
      <c r="H171" s="29"/>
      <c r="I171" s="29"/>
      <c r="J171" s="29"/>
      <c r="K171" s="29"/>
      <c r="L171" s="29"/>
      <c r="M171" s="29"/>
      <c r="N171" s="88"/>
      <c r="O171" s="29"/>
      <c r="P171" s="29"/>
      <c r="Q171" s="29"/>
      <c r="R171" s="29"/>
      <c r="S171" s="29"/>
      <c r="T171" s="29"/>
      <c r="U171" s="29"/>
      <c r="V171" s="29"/>
      <c r="W171" s="29"/>
      <c r="X171" s="29"/>
      <c r="Y171" s="29"/>
      <c r="Z171" s="29"/>
      <c r="AA171" s="29"/>
      <c r="AB171" s="29"/>
      <c r="AC171" s="29"/>
      <c r="AD171" s="29"/>
      <c r="AE171" s="29"/>
      <c r="AF171" s="29"/>
      <c r="AG171" s="29"/>
      <c r="AH171" s="29"/>
    </row>
    <row r="172" spans="1:34" ht="48.75" customHeight="1" x14ac:dyDescent="0.25">
      <c r="A172" s="1203" t="s">
        <v>500</v>
      </c>
      <c r="B172" s="1203"/>
      <c r="C172" s="1203"/>
      <c r="D172" s="1203"/>
      <c r="E172" s="1203"/>
      <c r="F172" s="1203"/>
      <c r="G172" s="1203"/>
      <c r="H172" s="1203"/>
      <c r="I172" s="1203"/>
      <c r="J172" s="1203"/>
      <c r="K172" s="1203"/>
      <c r="L172" s="1203"/>
      <c r="M172" s="1203"/>
      <c r="N172" s="1203"/>
      <c r="O172" s="1203"/>
      <c r="P172" s="1203"/>
      <c r="Q172" s="1203"/>
      <c r="R172" s="1203"/>
      <c r="S172" s="1203"/>
      <c r="T172" s="1203"/>
      <c r="U172" s="1203"/>
      <c r="V172" s="1203"/>
      <c r="W172" s="1203"/>
      <c r="X172" s="1203"/>
      <c r="Y172" s="1203"/>
      <c r="Z172" s="1203"/>
      <c r="AA172" s="1203"/>
      <c r="AB172" s="1203"/>
      <c r="AC172" s="1203"/>
      <c r="AD172" s="1203"/>
      <c r="AE172" s="1203"/>
      <c r="AF172" s="1203"/>
      <c r="AG172" s="1203"/>
      <c r="AH172" s="1203"/>
    </row>
    <row r="173" spans="1:34" s="24" customFormat="1" ht="10.5" customHeight="1" thickBot="1" x14ac:dyDescent="0.3">
      <c r="A173" s="7"/>
      <c r="B173" s="7"/>
      <c r="C173" s="7"/>
      <c r="D173" s="7"/>
      <c r="E173" s="7"/>
      <c r="F173" s="7"/>
      <c r="G173" s="7"/>
      <c r="H173" s="7"/>
      <c r="I173" s="7"/>
      <c r="J173" s="7"/>
      <c r="K173" s="7"/>
      <c r="L173" s="7"/>
      <c r="M173" s="7"/>
      <c r="N173" s="89"/>
      <c r="O173" s="7"/>
      <c r="P173" s="7"/>
      <c r="Q173" s="7"/>
      <c r="R173" s="7"/>
      <c r="S173" s="7"/>
      <c r="T173" s="7"/>
      <c r="U173" s="7"/>
      <c r="V173" s="7"/>
      <c r="W173" s="7"/>
      <c r="X173" s="7"/>
      <c r="Y173" s="7"/>
      <c r="Z173" s="7"/>
      <c r="AA173" s="7"/>
      <c r="AB173" s="7"/>
      <c r="AC173" s="7"/>
      <c r="AD173" s="7"/>
      <c r="AE173" s="7"/>
      <c r="AF173" s="7"/>
      <c r="AG173" s="7"/>
      <c r="AH173" s="7"/>
    </row>
    <row r="174" spans="1:34" s="94" customFormat="1" ht="33" customHeight="1" x14ac:dyDescent="0.2">
      <c r="A174" s="1170" t="s">
        <v>19</v>
      </c>
      <c r="B174" s="1171" t="s">
        <v>1</v>
      </c>
      <c r="C174" s="1171" t="s">
        <v>180</v>
      </c>
      <c r="D174" s="1171" t="s">
        <v>181</v>
      </c>
      <c r="E174" s="1193" t="s">
        <v>182</v>
      </c>
      <c r="F174" s="1170" t="s">
        <v>690</v>
      </c>
      <c r="G174" s="1171"/>
      <c r="H174" s="1172"/>
      <c r="I174" s="1205" t="s">
        <v>6</v>
      </c>
      <c r="J174" s="1171"/>
      <c r="K174" s="1171" t="s">
        <v>7</v>
      </c>
      <c r="L174" s="1171"/>
      <c r="M174" s="1171" t="s">
        <v>8</v>
      </c>
      <c r="N174" s="1171"/>
      <c r="O174" s="1171" t="s">
        <v>9</v>
      </c>
      <c r="P174" s="1171"/>
      <c r="Q174" s="1171" t="s">
        <v>10</v>
      </c>
      <c r="R174" s="1171"/>
      <c r="S174" s="1171" t="s">
        <v>11</v>
      </c>
      <c r="T174" s="1171"/>
      <c r="U174" s="1171" t="s">
        <v>12</v>
      </c>
      <c r="V174" s="1171"/>
      <c r="W174" s="1171" t="s">
        <v>13</v>
      </c>
      <c r="X174" s="1171"/>
      <c r="Y174" s="1171" t="s">
        <v>14</v>
      </c>
      <c r="Z174" s="1171"/>
      <c r="AA174" s="1171" t="s">
        <v>15</v>
      </c>
      <c r="AB174" s="1193"/>
      <c r="AC174" s="1170" t="s">
        <v>691</v>
      </c>
      <c r="AD174" s="1171"/>
      <c r="AE174" s="1172"/>
      <c r="AF174" s="1194" t="s">
        <v>722</v>
      </c>
      <c r="AG174" s="1195"/>
      <c r="AH174" s="1196"/>
    </row>
    <row r="175" spans="1:34" s="8" customFormat="1" ht="33.75" customHeight="1" x14ac:dyDescent="0.2">
      <c r="A175" s="1184"/>
      <c r="B175" s="1182"/>
      <c r="C175" s="1182"/>
      <c r="D175" s="1182"/>
      <c r="E175" s="1183"/>
      <c r="F175" s="1184"/>
      <c r="G175" s="1182"/>
      <c r="H175" s="1185"/>
      <c r="I175" s="1200" t="s">
        <v>0</v>
      </c>
      <c r="J175" s="1201"/>
      <c r="K175" s="1201"/>
      <c r="L175" s="1201"/>
      <c r="M175" s="1201"/>
      <c r="N175" s="1201"/>
      <c r="O175" s="1201"/>
      <c r="P175" s="1201"/>
      <c r="Q175" s="1201"/>
      <c r="R175" s="1201"/>
      <c r="S175" s="1201"/>
      <c r="T175" s="1201"/>
      <c r="U175" s="1201"/>
      <c r="V175" s="1201"/>
      <c r="W175" s="1201"/>
      <c r="X175" s="1201"/>
      <c r="Y175" s="1201"/>
      <c r="Z175" s="1201"/>
      <c r="AA175" s="1201"/>
      <c r="AB175" s="1202"/>
      <c r="AC175" s="1184"/>
      <c r="AD175" s="1182"/>
      <c r="AE175" s="1185"/>
      <c r="AF175" s="1197"/>
      <c r="AG175" s="1198"/>
      <c r="AH175" s="1199"/>
    </row>
    <row r="176" spans="1:34" s="2" customFormat="1" ht="31.5" customHeight="1" thickBot="1" x14ac:dyDescent="0.3">
      <c r="A176" s="1204"/>
      <c r="B176" s="1178"/>
      <c r="C176" s="1178"/>
      <c r="D176" s="1178"/>
      <c r="E176" s="1180"/>
      <c r="F176" s="73" t="s">
        <v>18</v>
      </c>
      <c r="G176" s="67" t="s">
        <v>16</v>
      </c>
      <c r="H176" s="275" t="s">
        <v>17</v>
      </c>
      <c r="I176" s="279" t="s">
        <v>16</v>
      </c>
      <c r="J176" s="67" t="s">
        <v>17</v>
      </c>
      <c r="K176" s="67" t="s">
        <v>16</v>
      </c>
      <c r="L176" s="67" t="s">
        <v>17</v>
      </c>
      <c r="M176" s="67" t="s">
        <v>16</v>
      </c>
      <c r="N176" s="813" t="s">
        <v>17</v>
      </c>
      <c r="O176" s="67" t="s">
        <v>16</v>
      </c>
      <c r="P176" s="67" t="s">
        <v>17</v>
      </c>
      <c r="Q176" s="67" t="s">
        <v>16</v>
      </c>
      <c r="R176" s="67" t="s">
        <v>17</v>
      </c>
      <c r="S176" s="67" t="s">
        <v>16</v>
      </c>
      <c r="T176" s="67" t="s">
        <v>17</v>
      </c>
      <c r="U176" s="67" t="s">
        <v>16</v>
      </c>
      <c r="V176" s="67" t="s">
        <v>17</v>
      </c>
      <c r="W176" s="67" t="s">
        <v>16</v>
      </c>
      <c r="X176" s="67" t="s">
        <v>17</v>
      </c>
      <c r="Y176" s="67" t="s">
        <v>16</v>
      </c>
      <c r="Z176" s="67" t="s">
        <v>17</v>
      </c>
      <c r="AA176" s="67" t="s">
        <v>16</v>
      </c>
      <c r="AB176" s="274" t="s">
        <v>17</v>
      </c>
      <c r="AC176" s="73" t="s">
        <v>18</v>
      </c>
      <c r="AD176" s="67" t="s">
        <v>16</v>
      </c>
      <c r="AE176" s="275" t="s">
        <v>17</v>
      </c>
      <c r="AF176" s="279" t="s">
        <v>18</v>
      </c>
      <c r="AG176" s="67" t="s">
        <v>16</v>
      </c>
      <c r="AH176" s="275" t="s">
        <v>17</v>
      </c>
    </row>
    <row r="177" spans="1:34" s="94" customFormat="1" ht="36.75" customHeight="1" x14ac:dyDescent="0.2">
      <c r="A177" s="276" t="s">
        <v>638</v>
      </c>
      <c r="B177" s="277" t="s">
        <v>528</v>
      </c>
      <c r="C177" s="740" t="s">
        <v>23</v>
      </c>
      <c r="D177" s="814" t="s">
        <v>542</v>
      </c>
      <c r="E177" s="741" t="s">
        <v>542</v>
      </c>
      <c r="F177" s="796" t="s">
        <v>542</v>
      </c>
      <c r="G177" s="755" t="s">
        <v>542</v>
      </c>
      <c r="H177" s="797" t="s">
        <v>542</v>
      </c>
      <c r="I177" s="827">
        <v>0</v>
      </c>
      <c r="J177" s="822">
        <v>0</v>
      </c>
      <c r="K177" s="822">
        <v>0</v>
      </c>
      <c r="L177" s="822">
        <v>0</v>
      </c>
      <c r="M177" s="560">
        <v>0</v>
      </c>
      <c r="N177" s="560">
        <v>0</v>
      </c>
      <c r="O177" s="560">
        <v>0</v>
      </c>
      <c r="P177" s="560">
        <v>0</v>
      </c>
      <c r="Q177" s="560">
        <v>0</v>
      </c>
      <c r="R177" s="560">
        <v>0</v>
      </c>
      <c r="S177" s="560">
        <v>0</v>
      </c>
      <c r="T177" s="560">
        <v>0</v>
      </c>
      <c r="U177" s="823">
        <f>AD177-S177-Q177-O177-M177</f>
        <v>0</v>
      </c>
      <c r="V177" s="823">
        <f>AE177-T177-R177-P177-N177</f>
        <v>0</v>
      </c>
      <c r="W177" s="822"/>
      <c r="X177" s="822"/>
      <c r="Y177" s="822"/>
      <c r="Z177" s="822"/>
      <c r="AA177" s="822"/>
      <c r="AB177" s="828"/>
      <c r="AC177" s="824">
        <v>0</v>
      </c>
      <c r="AD177" s="560">
        <v>0</v>
      </c>
      <c r="AE177" s="825">
        <v>0</v>
      </c>
      <c r="AF177" s="819" t="s">
        <v>542</v>
      </c>
      <c r="AG177" s="820" t="s">
        <v>542</v>
      </c>
      <c r="AH177" s="821" t="s">
        <v>542</v>
      </c>
    </row>
    <row r="178" spans="1:34" s="94" customFormat="1" ht="36.75" customHeight="1" x14ac:dyDescent="0.2">
      <c r="A178" s="101" t="s">
        <v>639</v>
      </c>
      <c r="B178" s="104" t="s">
        <v>529</v>
      </c>
      <c r="C178" s="41" t="s">
        <v>23</v>
      </c>
      <c r="D178" s="204" t="s">
        <v>542</v>
      </c>
      <c r="E178" s="161" t="s">
        <v>542</v>
      </c>
      <c r="F178" s="95" t="s">
        <v>542</v>
      </c>
      <c r="G178" s="48" t="s">
        <v>542</v>
      </c>
      <c r="H178" s="96" t="s">
        <v>542</v>
      </c>
      <c r="I178" s="621">
        <v>0</v>
      </c>
      <c r="J178" s="612">
        <v>0</v>
      </c>
      <c r="K178" s="612">
        <v>0</v>
      </c>
      <c r="L178" s="612">
        <v>0</v>
      </c>
      <c r="M178" s="556">
        <v>0</v>
      </c>
      <c r="N178" s="556">
        <v>0</v>
      </c>
      <c r="O178" s="556">
        <v>0</v>
      </c>
      <c r="P178" s="556">
        <v>0</v>
      </c>
      <c r="Q178" s="556">
        <v>0</v>
      </c>
      <c r="R178" s="556">
        <v>0</v>
      </c>
      <c r="S178" s="556">
        <v>0</v>
      </c>
      <c r="T178" s="556">
        <v>0</v>
      </c>
      <c r="U178" s="806">
        <f t="shared" ref="U178:V185" si="10">AD178-S178-Q178-O178-M178</f>
        <v>0</v>
      </c>
      <c r="V178" s="806">
        <f t="shared" si="10"/>
        <v>0</v>
      </c>
      <c r="W178" s="612"/>
      <c r="X178" s="612"/>
      <c r="Y178" s="612"/>
      <c r="Z178" s="612"/>
      <c r="AA178" s="612"/>
      <c r="AB178" s="622"/>
      <c r="AC178" s="616">
        <v>0</v>
      </c>
      <c r="AD178" s="556">
        <v>0</v>
      </c>
      <c r="AE178" s="617">
        <v>0</v>
      </c>
      <c r="AF178" s="206" t="s">
        <v>542</v>
      </c>
      <c r="AG178" s="202" t="s">
        <v>542</v>
      </c>
      <c r="AH178" s="203" t="s">
        <v>542</v>
      </c>
    </row>
    <row r="179" spans="1:34" s="94" customFormat="1" ht="36.75" customHeight="1" x14ac:dyDescent="0.2">
      <c r="A179" s="101" t="s">
        <v>196</v>
      </c>
      <c r="B179" s="104" t="s">
        <v>184</v>
      </c>
      <c r="C179" s="41" t="s">
        <v>23</v>
      </c>
      <c r="D179" s="204" t="s">
        <v>542</v>
      </c>
      <c r="E179" s="161" t="s">
        <v>542</v>
      </c>
      <c r="F179" s="95" t="s">
        <v>542</v>
      </c>
      <c r="G179" s="48" t="s">
        <v>542</v>
      </c>
      <c r="H179" s="96" t="s">
        <v>542</v>
      </c>
      <c r="I179" s="621">
        <v>0</v>
      </c>
      <c r="J179" s="612">
        <v>0</v>
      </c>
      <c r="K179" s="612">
        <v>0</v>
      </c>
      <c r="L179" s="612">
        <v>0</v>
      </c>
      <c r="M179" s="556">
        <v>0</v>
      </c>
      <c r="N179" s="556">
        <v>0</v>
      </c>
      <c r="O179" s="556">
        <v>561</v>
      </c>
      <c r="P179" s="556">
        <v>174</v>
      </c>
      <c r="Q179" s="556">
        <v>507</v>
      </c>
      <c r="R179" s="556">
        <v>235</v>
      </c>
      <c r="S179" s="556">
        <v>229</v>
      </c>
      <c r="T179" s="556">
        <v>67</v>
      </c>
      <c r="U179" s="806">
        <f t="shared" si="10"/>
        <v>337</v>
      </c>
      <c r="V179" s="806">
        <f t="shared" si="10"/>
        <v>95</v>
      </c>
      <c r="W179" s="612"/>
      <c r="X179" s="612"/>
      <c r="Y179" s="612"/>
      <c r="Z179" s="612"/>
      <c r="AA179" s="612"/>
      <c r="AB179" s="622"/>
      <c r="AC179" s="616">
        <v>2205</v>
      </c>
      <c r="AD179" s="556">
        <v>1634</v>
      </c>
      <c r="AE179" s="617">
        <v>571</v>
      </c>
      <c r="AF179" s="206" t="s">
        <v>542</v>
      </c>
      <c r="AG179" s="202" t="s">
        <v>542</v>
      </c>
      <c r="AH179" s="203" t="s">
        <v>542</v>
      </c>
    </row>
    <row r="180" spans="1:34" s="94" customFormat="1" ht="48.75" customHeight="1" x14ac:dyDescent="0.2">
      <c r="A180" s="101" t="s">
        <v>193</v>
      </c>
      <c r="B180" s="104" t="s">
        <v>530</v>
      </c>
      <c r="C180" s="41" t="s">
        <v>23</v>
      </c>
      <c r="D180" s="204" t="s">
        <v>542</v>
      </c>
      <c r="E180" s="161" t="s">
        <v>542</v>
      </c>
      <c r="F180" s="95" t="s">
        <v>542</v>
      </c>
      <c r="G180" s="48" t="s">
        <v>542</v>
      </c>
      <c r="H180" s="96" t="s">
        <v>542</v>
      </c>
      <c r="I180" s="621">
        <v>0</v>
      </c>
      <c r="J180" s="612">
        <v>0</v>
      </c>
      <c r="K180" s="612">
        <v>0</v>
      </c>
      <c r="L180" s="612">
        <v>0</v>
      </c>
      <c r="M180" s="556">
        <v>0</v>
      </c>
      <c r="N180" s="556">
        <v>0</v>
      </c>
      <c r="O180" s="556">
        <v>0</v>
      </c>
      <c r="P180" s="556">
        <v>0</v>
      </c>
      <c r="Q180" s="556">
        <v>0</v>
      </c>
      <c r="R180" s="556">
        <v>0</v>
      </c>
      <c r="S180" s="556">
        <v>0</v>
      </c>
      <c r="T180" s="556">
        <v>0</v>
      </c>
      <c r="U180" s="806">
        <f t="shared" si="10"/>
        <v>0</v>
      </c>
      <c r="V180" s="806">
        <f t="shared" si="10"/>
        <v>0</v>
      </c>
      <c r="W180" s="612"/>
      <c r="X180" s="612"/>
      <c r="Y180" s="612"/>
      <c r="Z180" s="612"/>
      <c r="AA180" s="612"/>
      <c r="AB180" s="622"/>
      <c r="AC180" s="616">
        <v>0</v>
      </c>
      <c r="AD180" s="556">
        <v>0</v>
      </c>
      <c r="AE180" s="617">
        <v>0</v>
      </c>
      <c r="AF180" s="206" t="s">
        <v>542</v>
      </c>
      <c r="AG180" s="202" t="s">
        <v>542</v>
      </c>
      <c r="AH180" s="203" t="s">
        <v>542</v>
      </c>
    </row>
    <row r="181" spans="1:34" s="8" customFormat="1" ht="85.5" customHeight="1" x14ac:dyDescent="0.2">
      <c r="A181" s="101" t="s">
        <v>640</v>
      </c>
      <c r="B181" s="104" t="s">
        <v>531</v>
      </c>
      <c r="C181" s="41" t="s">
        <v>23</v>
      </c>
      <c r="D181" s="204" t="s">
        <v>542</v>
      </c>
      <c r="E181" s="161" t="s">
        <v>542</v>
      </c>
      <c r="F181" s="95" t="s">
        <v>542</v>
      </c>
      <c r="G181" s="48" t="s">
        <v>542</v>
      </c>
      <c r="H181" s="96" t="s">
        <v>542</v>
      </c>
      <c r="I181" s="621">
        <v>0</v>
      </c>
      <c r="J181" s="612">
        <v>0</v>
      </c>
      <c r="K181" s="612">
        <v>0</v>
      </c>
      <c r="L181" s="612">
        <v>0</v>
      </c>
      <c r="M181" s="556">
        <v>0</v>
      </c>
      <c r="N181" s="556">
        <v>0</v>
      </c>
      <c r="O181" s="556">
        <v>450</v>
      </c>
      <c r="P181" s="556">
        <v>152</v>
      </c>
      <c r="Q181" s="556">
        <v>393</v>
      </c>
      <c r="R181" s="556">
        <v>177</v>
      </c>
      <c r="S181" s="556">
        <v>165</v>
      </c>
      <c r="T181" s="556">
        <v>48</v>
      </c>
      <c r="U181" s="806">
        <f t="shared" si="10"/>
        <v>293</v>
      </c>
      <c r="V181" s="806">
        <f t="shared" si="10"/>
        <v>68</v>
      </c>
      <c r="W181" s="612"/>
      <c r="X181" s="612"/>
      <c r="Y181" s="612"/>
      <c r="Z181" s="612"/>
      <c r="AA181" s="612"/>
      <c r="AB181" s="622"/>
      <c r="AC181" s="616">
        <v>1746</v>
      </c>
      <c r="AD181" s="556">
        <v>1301</v>
      </c>
      <c r="AE181" s="617">
        <v>445</v>
      </c>
      <c r="AF181" s="206" t="s">
        <v>542</v>
      </c>
      <c r="AG181" s="202" t="s">
        <v>542</v>
      </c>
      <c r="AH181" s="203" t="s">
        <v>542</v>
      </c>
    </row>
    <row r="182" spans="1:34" s="94" customFormat="1" ht="60.75" customHeight="1" x14ac:dyDescent="0.2">
      <c r="A182" s="101" t="s">
        <v>197</v>
      </c>
      <c r="B182" s="104" t="s">
        <v>654</v>
      </c>
      <c r="C182" s="41" t="s">
        <v>23</v>
      </c>
      <c r="D182" s="204" t="s">
        <v>542</v>
      </c>
      <c r="E182" s="161" t="s">
        <v>542</v>
      </c>
      <c r="F182" s="95" t="s">
        <v>542</v>
      </c>
      <c r="G182" s="48" t="s">
        <v>542</v>
      </c>
      <c r="H182" s="96" t="s">
        <v>542</v>
      </c>
      <c r="I182" s="621">
        <v>0</v>
      </c>
      <c r="J182" s="612">
        <v>0</v>
      </c>
      <c r="K182" s="612">
        <v>0</v>
      </c>
      <c r="L182" s="612">
        <v>0</v>
      </c>
      <c r="M182" s="556">
        <v>0</v>
      </c>
      <c r="N182" s="556">
        <v>0</v>
      </c>
      <c r="O182" s="556">
        <v>0</v>
      </c>
      <c r="P182" s="556">
        <v>0</v>
      </c>
      <c r="Q182" s="556">
        <v>383</v>
      </c>
      <c r="R182" s="556">
        <v>182</v>
      </c>
      <c r="S182" s="556">
        <v>0</v>
      </c>
      <c r="T182" s="556">
        <v>0</v>
      </c>
      <c r="U182" s="806">
        <f t="shared" si="10"/>
        <v>0</v>
      </c>
      <c r="V182" s="806">
        <f t="shared" si="10"/>
        <v>0</v>
      </c>
      <c r="W182" s="612"/>
      <c r="X182" s="612"/>
      <c r="Y182" s="612"/>
      <c r="Z182" s="612"/>
      <c r="AA182" s="612"/>
      <c r="AB182" s="622"/>
      <c r="AC182" s="616">
        <v>565</v>
      </c>
      <c r="AD182" s="556">
        <v>383</v>
      </c>
      <c r="AE182" s="617">
        <v>182</v>
      </c>
      <c r="AF182" s="206" t="s">
        <v>542</v>
      </c>
      <c r="AG182" s="202" t="s">
        <v>542</v>
      </c>
      <c r="AH182" s="203" t="s">
        <v>542</v>
      </c>
    </row>
    <row r="183" spans="1:34" s="94" customFormat="1" ht="50.25" customHeight="1" x14ac:dyDescent="0.2">
      <c r="A183" s="101" t="s">
        <v>198</v>
      </c>
      <c r="B183" s="104" t="s">
        <v>655</v>
      </c>
      <c r="C183" s="41" t="s">
        <v>23</v>
      </c>
      <c r="D183" s="204" t="s">
        <v>542</v>
      </c>
      <c r="E183" s="161" t="s">
        <v>542</v>
      </c>
      <c r="F183" s="95" t="s">
        <v>542</v>
      </c>
      <c r="G183" s="48" t="s">
        <v>542</v>
      </c>
      <c r="H183" s="96" t="s">
        <v>542</v>
      </c>
      <c r="I183" s="621">
        <v>0</v>
      </c>
      <c r="J183" s="612">
        <v>0</v>
      </c>
      <c r="K183" s="612">
        <v>0</v>
      </c>
      <c r="L183" s="612">
        <v>0</v>
      </c>
      <c r="M183" s="556">
        <v>0</v>
      </c>
      <c r="N183" s="556">
        <v>0</v>
      </c>
      <c r="O183" s="556">
        <v>0</v>
      </c>
      <c r="P183" s="556">
        <v>0</v>
      </c>
      <c r="Q183" s="556">
        <v>134</v>
      </c>
      <c r="R183" s="556">
        <v>24</v>
      </c>
      <c r="S183" s="556">
        <v>0</v>
      </c>
      <c r="T183" s="556">
        <v>0</v>
      </c>
      <c r="U183" s="806">
        <f t="shared" si="10"/>
        <v>0</v>
      </c>
      <c r="V183" s="806">
        <f t="shared" si="10"/>
        <v>0</v>
      </c>
      <c r="W183" s="612"/>
      <c r="X183" s="612"/>
      <c r="Y183" s="612"/>
      <c r="Z183" s="612"/>
      <c r="AA183" s="612"/>
      <c r="AB183" s="622"/>
      <c r="AC183" s="616">
        <v>158</v>
      </c>
      <c r="AD183" s="556">
        <v>134</v>
      </c>
      <c r="AE183" s="617">
        <v>24</v>
      </c>
      <c r="AF183" s="206" t="s">
        <v>542</v>
      </c>
      <c r="AG183" s="202" t="s">
        <v>542</v>
      </c>
      <c r="AH183" s="203" t="s">
        <v>542</v>
      </c>
    </row>
    <row r="184" spans="1:34" s="94" customFormat="1" ht="60" customHeight="1" x14ac:dyDescent="0.2">
      <c r="A184" s="101" t="s">
        <v>643</v>
      </c>
      <c r="B184" s="104" t="s">
        <v>656</v>
      </c>
      <c r="C184" s="41" t="s">
        <v>23</v>
      </c>
      <c r="D184" s="204" t="s">
        <v>542</v>
      </c>
      <c r="E184" s="161" t="s">
        <v>542</v>
      </c>
      <c r="F184" s="95" t="s">
        <v>542</v>
      </c>
      <c r="G184" s="48" t="s">
        <v>542</v>
      </c>
      <c r="H184" s="96" t="s">
        <v>542</v>
      </c>
      <c r="I184" s="621">
        <v>0</v>
      </c>
      <c r="J184" s="612">
        <v>0</v>
      </c>
      <c r="K184" s="612">
        <v>0</v>
      </c>
      <c r="L184" s="612">
        <v>0</v>
      </c>
      <c r="M184" s="556">
        <v>0</v>
      </c>
      <c r="N184" s="556">
        <v>0</v>
      </c>
      <c r="O184" s="556">
        <v>0</v>
      </c>
      <c r="P184" s="556">
        <v>0</v>
      </c>
      <c r="Q184" s="556">
        <v>11</v>
      </c>
      <c r="R184" s="556">
        <v>1</v>
      </c>
      <c r="S184" s="556">
        <v>0</v>
      </c>
      <c r="T184" s="556">
        <v>0</v>
      </c>
      <c r="U184" s="806">
        <f t="shared" si="10"/>
        <v>0</v>
      </c>
      <c r="V184" s="806">
        <f t="shared" si="10"/>
        <v>0</v>
      </c>
      <c r="W184" s="612"/>
      <c r="X184" s="612"/>
      <c r="Y184" s="612"/>
      <c r="Z184" s="612"/>
      <c r="AA184" s="612"/>
      <c r="AB184" s="622"/>
      <c r="AC184" s="616">
        <v>12</v>
      </c>
      <c r="AD184" s="556">
        <v>11</v>
      </c>
      <c r="AE184" s="617">
        <v>1</v>
      </c>
      <c r="AF184" s="206" t="s">
        <v>542</v>
      </c>
      <c r="AG184" s="202" t="s">
        <v>542</v>
      </c>
      <c r="AH184" s="203" t="s">
        <v>542</v>
      </c>
    </row>
    <row r="185" spans="1:34" s="94" customFormat="1" ht="72" customHeight="1" thickBot="1" x14ac:dyDescent="0.25">
      <c r="A185" s="764" t="s">
        <v>645</v>
      </c>
      <c r="B185" s="106" t="s">
        <v>657</v>
      </c>
      <c r="C185" s="733" t="s">
        <v>23</v>
      </c>
      <c r="D185" s="208" t="s">
        <v>542</v>
      </c>
      <c r="E185" s="735" t="s">
        <v>542</v>
      </c>
      <c r="F185" s="168" t="s">
        <v>542</v>
      </c>
      <c r="G185" s="756" t="s">
        <v>542</v>
      </c>
      <c r="H185" s="169" t="s">
        <v>542</v>
      </c>
      <c r="I185" s="623">
        <v>0</v>
      </c>
      <c r="J185" s="614">
        <v>0</v>
      </c>
      <c r="K185" s="614">
        <v>0</v>
      </c>
      <c r="L185" s="614">
        <v>0</v>
      </c>
      <c r="M185" s="329">
        <v>0</v>
      </c>
      <c r="N185" s="329">
        <v>0</v>
      </c>
      <c r="O185" s="329">
        <v>0</v>
      </c>
      <c r="P185" s="329">
        <v>0</v>
      </c>
      <c r="Q185" s="329">
        <v>90</v>
      </c>
      <c r="R185" s="329">
        <v>55</v>
      </c>
      <c r="S185" s="329">
        <v>0</v>
      </c>
      <c r="T185" s="329">
        <v>0</v>
      </c>
      <c r="U185" s="826">
        <f t="shared" si="10"/>
        <v>0</v>
      </c>
      <c r="V185" s="826">
        <f t="shared" si="10"/>
        <v>0</v>
      </c>
      <c r="W185" s="614"/>
      <c r="X185" s="614"/>
      <c r="Y185" s="614"/>
      <c r="Z185" s="614"/>
      <c r="AA185" s="614"/>
      <c r="AB185" s="624"/>
      <c r="AC185" s="618">
        <v>145</v>
      </c>
      <c r="AD185" s="329">
        <v>90</v>
      </c>
      <c r="AE185" s="619">
        <v>55</v>
      </c>
      <c r="AF185" s="214" t="s">
        <v>542</v>
      </c>
      <c r="AG185" s="210" t="s">
        <v>542</v>
      </c>
      <c r="AH185" s="211" t="s">
        <v>542</v>
      </c>
    </row>
    <row r="186" spans="1:34" s="94" customFormat="1" ht="6.75" customHeight="1" x14ac:dyDescent="0.25">
      <c r="A186" s="7"/>
      <c r="B186" s="7"/>
      <c r="C186" s="7"/>
      <c r="D186" s="7"/>
      <c r="E186" s="7"/>
      <c r="F186" s="7"/>
      <c r="G186" s="7"/>
      <c r="H186" s="7"/>
      <c r="I186" s="7"/>
      <c r="J186" s="7"/>
      <c r="K186" s="7"/>
      <c r="L186" s="7"/>
      <c r="M186" s="7"/>
      <c r="N186" s="89"/>
      <c r="O186" s="7"/>
      <c r="P186" s="7"/>
      <c r="Q186" s="7"/>
      <c r="R186" s="7"/>
      <c r="S186" s="7"/>
      <c r="T186" s="7"/>
      <c r="U186" s="7"/>
      <c r="V186" s="7"/>
      <c r="W186" s="7"/>
      <c r="X186" s="7"/>
      <c r="Y186" s="7"/>
      <c r="Z186" s="7"/>
      <c r="AA186" s="7"/>
      <c r="AB186" s="7"/>
      <c r="AC186" s="7"/>
      <c r="AD186" s="7"/>
      <c r="AE186" s="7"/>
      <c r="AF186" s="7"/>
      <c r="AG186" s="7"/>
      <c r="AH186" s="7"/>
    </row>
    <row r="187" spans="1:34" s="94" customFormat="1" ht="38.25" customHeight="1" x14ac:dyDescent="0.2">
      <c r="A187" s="1190" t="s">
        <v>751</v>
      </c>
      <c r="B187" s="1190"/>
      <c r="C187" s="1190"/>
      <c r="D187" s="1190"/>
      <c r="E187" s="1190"/>
      <c r="F187" s="1190"/>
      <c r="G187" s="1190"/>
      <c r="H187" s="1190"/>
      <c r="I187" s="1190"/>
      <c r="J187" s="1190"/>
      <c r="K187" s="1190"/>
      <c r="L187" s="1190"/>
      <c r="M187" s="1190"/>
      <c r="N187" s="1190"/>
      <c r="O187" s="1190"/>
      <c r="P187" s="1190"/>
      <c r="Q187" s="1190"/>
      <c r="R187" s="1190"/>
      <c r="S187" s="1190"/>
      <c r="T187" s="1190"/>
      <c r="U187" s="1190"/>
      <c r="V187" s="1190"/>
      <c r="W187" s="1190"/>
      <c r="X187" s="1190"/>
      <c r="Y187" s="1190"/>
      <c r="Z187" s="1190"/>
      <c r="AA187" s="1190"/>
      <c r="AB187" s="1190"/>
      <c r="AC187" s="1190"/>
      <c r="AD187" s="1190"/>
      <c r="AE187" s="1190"/>
      <c r="AF187" s="1190"/>
      <c r="AG187" s="1190"/>
      <c r="AH187" s="1190"/>
    </row>
    <row r="188" spans="1:34" ht="49.5" customHeight="1" x14ac:dyDescent="0.25">
      <c r="A188" s="1191" t="s">
        <v>752</v>
      </c>
      <c r="B188" s="1192"/>
      <c r="C188" s="1192"/>
      <c r="D188" s="1192"/>
      <c r="E188" s="1192"/>
      <c r="F188" s="1192"/>
      <c r="G188" s="1192"/>
      <c r="H188" s="1192"/>
      <c r="I188" s="1192"/>
      <c r="J188" s="1192"/>
      <c r="K188" s="1192"/>
      <c r="L188" s="1192"/>
      <c r="M188" s="1192"/>
      <c r="N188" s="1192"/>
      <c r="O188" s="1192"/>
      <c r="P188" s="1192"/>
      <c r="Q188" s="1192"/>
      <c r="R188" s="1192"/>
      <c r="S188" s="1192"/>
      <c r="T188" s="1192"/>
      <c r="U188" s="1192"/>
      <c r="V188" s="1192"/>
      <c r="W188" s="1192"/>
      <c r="X188" s="1192"/>
      <c r="Y188" s="1192"/>
      <c r="Z188" s="1192"/>
      <c r="AA188" s="1192"/>
      <c r="AB188" s="1192"/>
      <c r="AC188" s="1192"/>
      <c r="AD188" s="1192"/>
      <c r="AE188" s="1192"/>
      <c r="AF188" s="1192"/>
      <c r="AG188" s="1192"/>
      <c r="AH188" s="1192"/>
    </row>
  </sheetData>
  <mergeCells count="223">
    <mergeCell ref="A1:AH1"/>
    <mergeCell ref="A2:AH2"/>
    <mergeCell ref="A4:AH4"/>
    <mergeCell ref="A6:A8"/>
    <mergeCell ref="B6:B8"/>
    <mergeCell ref="C6:C8"/>
    <mergeCell ref="D6:D8"/>
    <mergeCell ref="E6:E8"/>
    <mergeCell ref="F6:H7"/>
    <mergeCell ref="I6:J6"/>
    <mergeCell ref="W6:X6"/>
    <mergeCell ref="Y6:Z6"/>
    <mergeCell ref="AA6:AB6"/>
    <mergeCell ref="AC6:AE7"/>
    <mergeCell ref="AF6:AH7"/>
    <mergeCell ref="I7:AB7"/>
    <mergeCell ref="K6:L6"/>
    <mergeCell ref="M6:N6"/>
    <mergeCell ref="O6:P6"/>
    <mergeCell ref="Q6:R6"/>
    <mergeCell ref="S6:T6"/>
    <mergeCell ref="U6:V6"/>
    <mergeCell ref="A26:AH26"/>
    <mergeCell ref="A28:A30"/>
    <mergeCell ref="B28:B30"/>
    <mergeCell ref="C28:C30"/>
    <mergeCell ref="D28:D30"/>
    <mergeCell ref="E28:E30"/>
    <mergeCell ref="F28:H29"/>
    <mergeCell ref="I28:J28"/>
    <mergeCell ref="K28:L28"/>
    <mergeCell ref="M28:N28"/>
    <mergeCell ref="AA28:AB28"/>
    <mergeCell ref="AC28:AE29"/>
    <mergeCell ref="AF28:AH29"/>
    <mergeCell ref="I29:AB29"/>
    <mergeCell ref="A43:AH43"/>
    <mergeCell ref="A45:A47"/>
    <mergeCell ref="B45:B47"/>
    <mergeCell ref="C45:C47"/>
    <mergeCell ref="D45:D47"/>
    <mergeCell ref="E45:E47"/>
    <mergeCell ref="O28:P28"/>
    <mergeCell ref="Q28:R28"/>
    <mergeCell ref="S28:T28"/>
    <mergeCell ref="U28:V28"/>
    <mergeCell ref="W28:X28"/>
    <mergeCell ref="Y28:Z28"/>
    <mergeCell ref="AF45:AH46"/>
    <mergeCell ref="I46:AB46"/>
    <mergeCell ref="A59:AH59"/>
    <mergeCell ref="A61:A63"/>
    <mergeCell ref="B61:B63"/>
    <mergeCell ref="C61:C63"/>
    <mergeCell ref="D61:D63"/>
    <mergeCell ref="E61:E63"/>
    <mergeCell ref="F61:H62"/>
    <mergeCell ref="I61:J61"/>
    <mergeCell ref="S45:T45"/>
    <mergeCell ref="U45:V45"/>
    <mergeCell ref="W45:X45"/>
    <mergeCell ref="Y45:Z45"/>
    <mergeCell ref="AA45:AB45"/>
    <mergeCell ref="AC45:AE46"/>
    <mergeCell ref="F45:H46"/>
    <mergeCell ref="I45:J45"/>
    <mergeCell ref="K45:L45"/>
    <mergeCell ref="M45:N45"/>
    <mergeCell ref="O45:P45"/>
    <mergeCell ref="Q45:R45"/>
    <mergeCell ref="W61:X61"/>
    <mergeCell ref="Y61:Z61"/>
    <mergeCell ref="AA61:AB61"/>
    <mergeCell ref="AC61:AE62"/>
    <mergeCell ref="I78:J78"/>
    <mergeCell ref="K78:L78"/>
    <mergeCell ref="M78:N78"/>
    <mergeCell ref="AF61:AH62"/>
    <mergeCell ref="I62:AB62"/>
    <mergeCell ref="K61:L61"/>
    <mergeCell ref="M61:N61"/>
    <mergeCell ref="O61:P61"/>
    <mergeCell ref="Q61:R61"/>
    <mergeCell ref="S61:T61"/>
    <mergeCell ref="U61:V61"/>
    <mergeCell ref="A76:AH76"/>
    <mergeCell ref="AA78:AB78"/>
    <mergeCell ref="AC78:AE79"/>
    <mergeCell ref="AF78:AH79"/>
    <mergeCell ref="I79:AB79"/>
    <mergeCell ref="A92:AH92"/>
    <mergeCell ref="A94:A96"/>
    <mergeCell ref="B94:B96"/>
    <mergeCell ref="C94:C96"/>
    <mergeCell ref="D94:D96"/>
    <mergeCell ref="E94:E96"/>
    <mergeCell ref="O78:P78"/>
    <mergeCell ref="Q78:R78"/>
    <mergeCell ref="S78:T78"/>
    <mergeCell ref="U78:V78"/>
    <mergeCell ref="W78:X78"/>
    <mergeCell ref="Y78:Z78"/>
    <mergeCell ref="AF94:AH95"/>
    <mergeCell ref="I95:AB95"/>
    <mergeCell ref="A78:A80"/>
    <mergeCell ref="B78:B80"/>
    <mergeCell ref="C78:C80"/>
    <mergeCell ref="D78:D80"/>
    <mergeCell ref="E78:E80"/>
    <mergeCell ref="F78:H79"/>
    <mergeCell ref="S94:T94"/>
    <mergeCell ref="U94:V94"/>
    <mergeCell ref="W94:X94"/>
    <mergeCell ref="Y94:Z94"/>
    <mergeCell ref="AA94:AB94"/>
    <mergeCell ref="AC94:AE95"/>
    <mergeCell ref="F94:H95"/>
    <mergeCell ref="I94:J94"/>
    <mergeCell ref="K94:L94"/>
    <mergeCell ref="M94:N94"/>
    <mergeCell ref="O94:P94"/>
    <mergeCell ref="Q94:R94"/>
    <mergeCell ref="A126:A128"/>
    <mergeCell ref="B126:B128"/>
    <mergeCell ref="C126:C128"/>
    <mergeCell ref="D126:D128"/>
    <mergeCell ref="E126:E128"/>
    <mergeCell ref="F126:H127"/>
    <mergeCell ref="A108:AH108"/>
    <mergeCell ref="A110:A112"/>
    <mergeCell ref="B110:B112"/>
    <mergeCell ref="C110:C112"/>
    <mergeCell ref="D110:D112"/>
    <mergeCell ref="E110:E112"/>
    <mergeCell ref="F110:H111"/>
    <mergeCell ref="I110:J110"/>
    <mergeCell ref="AC110:AE111"/>
    <mergeCell ref="AF110:AH111"/>
    <mergeCell ref="I111:AB111"/>
    <mergeCell ref="K110:L110"/>
    <mergeCell ref="W110:X110"/>
    <mergeCell ref="Y110:Z110"/>
    <mergeCell ref="AA110:AB110"/>
    <mergeCell ref="U126:V126"/>
    <mergeCell ref="W126:X126"/>
    <mergeCell ref="Y126:Z126"/>
    <mergeCell ref="AA126:AB126"/>
    <mergeCell ref="M110:N110"/>
    <mergeCell ref="O110:P110"/>
    <mergeCell ref="Q110:R110"/>
    <mergeCell ref="S110:T110"/>
    <mergeCell ref="U110:V110"/>
    <mergeCell ref="AC126:AE127"/>
    <mergeCell ref="AF126:AH127"/>
    <mergeCell ref="I127:AB127"/>
    <mergeCell ref="I126:J126"/>
    <mergeCell ref="K126:L126"/>
    <mergeCell ref="M126:N126"/>
    <mergeCell ref="O126:P126"/>
    <mergeCell ref="Q126:R126"/>
    <mergeCell ref="S126:T126"/>
    <mergeCell ref="A140:AH140"/>
    <mergeCell ref="A142:A144"/>
    <mergeCell ref="B142:B144"/>
    <mergeCell ref="C142:C144"/>
    <mergeCell ref="D142:D144"/>
    <mergeCell ref="E142:E144"/>
    <mergeCell ref="F142:H143"/>
    <mergeCell ref="I142:J142"/>
    <mergeCell ref="K142:L142"/>
    <mergeCell ref="M142:N142"/>
    <mergeCell ref="AA142:AB142"/>
    <mergeCell ref="AC142:AE143"/>
    <mergeCell ref="AF142:AH143"/>
    <mergeCell ref="I143:AB143"/>
    <mergeCell ref="A156:AH156"/>
    <mergeCell ref="A158:A160"/>
    <mergeCell ref="B158:B160"/>
    <mergeCell ref="C158:C160"/>
    <mergeCell ref="D158:D160"/>
    <mergeCell ref="E158:E160"/>
    <mergeCell ref="O142:P142"/>
    <mergeCell ref="Q142:R142"/>
    <mergeCell ref="S142:T142"/>
    <mergeCell ref="U142:V142"/>
    <mergeCell ref="W142:X142"/>
    <mergeCell ref="Y142:Z142"/>
    <mergeCell ref="AF158:AH159"/>
    <mergeCell ref="I159:AB159"/>
    <mergeCell ref="A172:AH172"/>
    <mergeCell ref="A174:A176"/>
    <mergeCell ref="B174:B176"/>
    <mergeCell ref="C174:C176"/>
    <mergeCell ref="D174:D176"/>
    <mergeCell ref="E174:E176"/>
    <mergeCell ref="F174:H175"/>
    <mergeCell ref="I174:J174"/>
    <mergeCell ref="S158:T158"/>
    <mergeCell ref="U158:V158"/>
    <mergeCell ref="W158:X158"/>
    <mergeCell ref="Y158:Z158"/>
    <mergeCell ref="AA158:AB158"/>
    <mergeCell ref="AC158:AE159"/>
    <mergeCell ref="F158:H159"/>
    <mergeCell ref="I158:J158"/>
    <mergeCell ref="K158:L158"/>
    <mergeCell ref="M158:N158"/>
    <mergeCell ref="O158:P158"/>
    <mergeCell ref="Q158:R158"/>
    <mergeCell ref="A187:AH187"/>
    <mergeCell ref="A188:AH188"/>
    <mergeCell ref="W174:X174"/>
    <mergeCell ref="Y174:Z174"/>
    <mergeCell ref="AA174:AB174"/>
    <mergeCell ref="AC174:AE175"/>
    <mergeCell ref="AF174:AH175"/>
    <mergeCell ref="I175:AB175"/>
    <mergeCell ref="K174:L174"/>
    <mergeCell ref="M174:N174"/>
    <mergeCell ref="O174:P174"/>
    <mergeCell ref="Q174:R174"/>
    <mergeCell ref="S174:T174"/>
    <mergeCell ref="U174:V174"/>
  </mergeCells>
  <pageMargins left="0.23622047244094491" right="0.23622047244094491" top="0.70866141732283472" bottom="0.74803149606299213" header="0.31496062992125984" footer="0.31496062992125984"/>
  <pageSetup paperSize="9" scale="63" firstPageNumber="4" fitToHeight="0" orientation="landscape" useFirstPageNumber="1" r:id="rId1"/>
  <headerFooter>
    <oddFooter>&amp;C&amp;12&amp;P</oddFooter>
  </headerFooter>
  <rowBreaks count="10" manualBreakCount="10">
    <brk id="23" max="33" man="1"/>
    <brk id="39" max="33" man="1"/>
    <brk id="56" max="33" man="1"/>
    <brk id="73" max="33" man="1"/>
    <brk id="89" max="33" man="1"/>
    <brk id="105" max="33" man="1"/>
    <brk id="121" max="33" man="1"/>
    <brk id="137" max="33" man="1"/>
    <brk id="153" max="33" man="1"/>
    <brk id="169"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view="pageBreakPreview" zoomScale="55" zoomScaleNormal="100" zoomScaleSheetLayoutView="55" workbookViewId="0">
      <selection activeCell="H10" sqref="H10"/>
    </sheetView>
  </sheetViews>
  <sheetFormatPr defaultRowHeight="15" x14ac:dyDescent="0.25"/>
  <cols>
    <col min="1" max="1" width="10.28515625" style="7" customWidth="1"/>
    <col min="2" max="2" width="18.5703125" style="7" customWidth="1"/>
    <col min="3" max="3" width="9.140625" style="7"/>
    <col min="4" max="32" width="8.7109375" style="7" customWidth="1"/>
    <col min="33" max="256" width="9.140625" style="7"/>
    <col min="257" max="257" width="17.5703125" style="7" customWidth="1"/>
    <col min="258" max="258" width="18.5703125" style="7" customWidth="1"/>
    <col min="259" max="259" width="9.140625" style="7"/>
    <col min="260" max="288" width="8.7109375" style="7" customWidth="1"/>
    <col min="289" max="512" width="9.140625" style="7"/>
    <col min="513" max="513" width="17.5703125" style="7" customWidth="1"/>
    <col min="514" max="514" width="18.5703125" style="7" customWidth="1"/>
    <col min="515" max="515" width="9.140625" style="7"/>
    <col min="516" max="544" width="8.7109375" style="7" customWidth="1"/>
    <col min="545" max="768" width="9.140625" style="7"/>
    <col min="769" max="769" width="17.5703125" style="7" customWidth="1"/>
    <col min="770" max="770" width="18.5703125" style="7" customWidth="1"/>
    <col min="771" max="771" width="9.140625" style="7"/>
    <col min="772" max="800" width="8.7109375" style="7" customWidth="1"/>
    <col min="801" max="1024" width="9.140625" style="7"/>
    <col min="1025" max="1025" width="17.5703125" style="7" customWidth="1"/>
    <col min="1026" max="1026" width="18.5703125" style="7" customWidth="1"/>
    <col min="1027" max="1027" width="9.140625" style="7"/>
    <col min="1028" max="1056" width="8.7109375" style="7" customWidth="1"/>
    <col min="1057" max="1280" width="9.140625" style="7"/>
    <col min="1281" max="1281" width="17.5703125" style="7" customWidth="1"/>
    <col min="1282" max="1282" width="18.5703125" style="7" customWidth="1"/>
    <col min="1283" max="1283" width="9.140625" style="7"/>
    <col min="1284" max="1312" width="8.7109375" style="7" customWidth="1"/>
    <col min="1313" max="1536" width="9.140625" style="7"/>
    <col min="1537" max="1537" width="17.5703125" style="7" customWidth="1"/>
    <col min="1538" max="1538" width="18.5703125" style="7" customWidth="1"/>
    <col min="1539" max="1539" width="9.140625" style="7"/>
    <col min="1540" max="1568" width="8.7109375" style="7" customWidth="1"/>
    <col min="1569" max="1792" width="9.140625" style="7"/>
    <col min="1793" max="1793" width="17.5703125" style="7" customWidth="1"/>
    <col min="1794" max="1794" width="18.5703125" style="7" customWidth="1"/>
    <col min="1795" max="1795" width="9.140625" style="7"/>
    <col min="1796" max="1824" width="8.7109375" style="7" customWidth="1"/>
    <col min="1825" max="2048" width="9.140625" style="7"/>
    <col min="2049" max="2049" width="17.5703125" style="7" customWidth="1"/>
    <col min="2050" max="2050" width="18.5703125" style="7" customWidth="1"/>
    <col min="2051" max="2051" width="9.140625" style="7"/>
    <col min="2052" max="2080" width="8.7109375" style="7" customWidth="1"/>
    <col min="2081" max="2304" width="9.140625" style="7"/>
    <col min="2305" max="2305" width="17.5703125" style="7" customWidth="1"/>
    <col min="2306" max="2306" width="18.5703125" style="7" customWidth="1"/>
    <col min="2307" max="2307" width="9.140625" style="7"/>
    <col min="2308" max="2336" width="8.7109375" style="7" customWidth="1"/>
    <col min="2337" max="2560" width="9.140625" style="7"/>
    <col min="2561" max="2561" width="17.5703125" style="7" customWidth="1"/>
    <col min="2562" max="2562" width="18.5703125" style="7" customWidth="1"/>
    <col min="2563" max="2563" width="9.140625" style="7"/>
    <col min="2564" max="2592" width="8.7109375" style="7" customWidth="1"/>
    <col min="2593" max="2816" width="9.140625" style="7"/>
    <col min="2817" max="2817" width="17.5703125" style="7" customWidth="1"/>
    <col min="2818" max="2818" width="18.5703125" style="7" customWidth="1"/>
    <col min="2819" max="2819" width="9.140625" style="7"/>
    <col min="2820" max="2848" width="8.7109375" style="7" customWidth="1"/>
    <col min="2849" max="3072" width="9.140625" style="7"/>
    <col min="3073" max="3073" width="17.5703125" style="7" customWidth="1"/>
    <col min="3074" max="3074" width="18.5703125" style="7" customWidth="1"/>
    <col min="3075" max="3075" width="9.140625" style="7"/>
    <col min="3076" max="3104" width="8.7109375" style="7" customWidth="1"/>
    <col min="3105" max="3328" width="9.140625" style="7"/>
    <col min="3329" max="3329" width="17.5703125" style="7" customWidth="1"/>
    <col min="3330" max="3330" width="18.5703125" style="7" customWidth="1"/>
    <col min="3331" max="3331" width="9.140625" style="7"/>
    <col min="3332" max="3360" width="8.7109375" style="7" customWidth="1"/>
    <col min="3361" max="3584" width="9.140625" style="7"/>
    <col min="3585" max="3585" width="17.5703125" style="7" customWidth="1"/>
    <col min="3586" max="3586" width="18.5703125" style="7" customWidth="1"/>
    <col min="3587" max="3587" width="9.140625" style="7"/>
    <col min="3588" max="3616" width="8.7109375" style="7" customWidth="1"/>
    <col min="3617" max="3840" width="9.140625" style="7"/>
    <col min="3841" max="3841" width="17.5703125" style="7" customWidth="1"/>
    <col min="3842" max="3842" width="18.5703125" style="7" customWidth="1"/>
    <col min="3843" max="3843" width="9.140625" style="7"/>
    <col min="3844" max="3872" width="8.7109375" style="7" customWidth="1"/>
    <col min="3873" max="4096" width="9.140625" style="7"/>
    <col min="4097" max="4097" width="17.5703125" style="7" customWidth="1"/>
    <col min="4098" max="4098" width="18.5703125" style="7" customWidth="1"/>
    <col min="4099" max="4099" width="9.140625" style="7"/>
    <col min="4100" max="4128" width="8.7109375" style="7" customWidth="1"/>
    <col min="4129" max="4352" width="9.140625" style="7"/>
    <col min="4353" max="4353" width="17.5703125" style="7" customWidth="1"/>
    <col min="4354" max="4354" width="18.5703125" style="7" customWidth="1"/>
    <col min="4355" max="4355" width="9.140625" style="7"/>
    <col min="4356" max="4384" width="8.7109375" style="7" customWidth="1"/>
    <col min="4385" max="4608" width="9.140625" style="7"/>
    <col min="4609" max="4609" width="17.5703125" style="7" customWidth="1"/>
    <col min="4610" max="4610" width="18.5703125" style="7" customWidth="1"/>
    <col min="4611" max="4611" width="9.140625" style="7"/>
    <col min="4612" max="4640" width="8.7109375" style="7" customWidth="1"/>
    <col min="4641" max="4864" width="9.140625" style="7"/>
    <col min="4865" max="4865" width="17.5703125" style="7" customWidth="1"/>
    <col min="4866" max="4866" width="18.5703125" style="7" customWidth="1"/>
    <col min="4867" max="4867" width="9.140625" style="7"/>
    <col min="4868" max="4896" width="8.7109375" style="7" customWidth="1"/>
    <col min="4897" max="5120" width="9.140625" style="7"/>
    <col min="5121" max="5121" width="17.5703125" style="7" customWidth="1"/>
    <col min="5122" max="5122" width="18.5703125" style="7" customWidth="1"/>
    <col min="5123" max="5123" width="9.140625" style="7"/>
    <col min="5124" max="5152" width="8.7109375" style="7" customWidth="1"/>
    <col min="5153" max="5376" width="9.140625" style="7"/>
    <col min="5377" max="5377" width="17.5703125" style="7" customWidth="1"/>
    <col min="5378" max="5378" width="18.5703125" style="7" customWidth="1"/>
    <col min="5379" max="5379" width="9.140625" style="7"/>
    <col min="5380" max="5408" width="8.7109375" style="7" customWidth="1"/>
    <col min="5409" max="5632" width="9.140625" style="7"/>
    <col min="5633" max="5633" width="17.5703125" style="7" customWidth="1"/>
    <col min="5634" max="5634" width="18.5703125" style="7" customWidth="1"/>
    <col min="5635" max="5635" width="9.140625" style="7"/>
    <col min="5636" max="5664" width="8.7109375" style="7" customWidth="1"/>
    <col min="5665" max="5888" width="9.140625" style="7"/>
    <col min="5889" max="5889" width="17.5703125" style="7" customWidth="1"/>
    <col min="5890" max="5890" width="18.5703125" style="7" customWidth="1"/>
    <col min="5891" max="5891" width="9.140625" style="7"/>
    <col min="5892" max="5920" width="8.7109375" style="7" customWidth="1"/>
    <col min="5921" max="6144" width="9.140625" style="7"/>
    <col min="6145" max="6145" width="17.5703125" style="7" customWidth="1"/>
    <col min="6146" max="6146" width="18.5703125" style="7" customWidth="1"/>
    <col min="6147" max="6147" width="9.140625" style="7"/>
    <col min="6148" max="6176" width="8.7109375" style="7" customWidth="1"/>
    <col min="6177" max="6400" width="9.140625" style="7"/>
    <col min="6401" max="6401" width="17.5703125" style="7" customWidth="1"/>
    <col min="6402" max="6402" width="18.5703125" style="7" customWidth="1"/>
    <col min="6403" max="6403" width="9.140625" style="7"/>
    <col min="6404" max="6432" width="8.7109375" style="7" customWidth="1"/>
    <col min="6433" max="6656" width="9.140625" style="7"/>
    <col min="6657" max="6657" width="17.5703125" style="7" customWidth="1"/>
    <col min="6658" max="6658" width="18.5703125" style="7" customWidth="1"/>
    <col min="6659" max="6659" width="9.140625" style="7"/>
    <col min="6660" max="6688" width="8.7109375" style="7" customWidth="1"/>
    <col min="6689" max="6912" width="9.140625" style="7"/>
    <col min="6913" max="6913" width="17.5703125" style="7" customWidth="1"/>
    <col min="6914" max="6914" width="18.5703125" style="7" customWidth="1"/>
    <col min="6915" max="6915" width="9.140625" style="7"/>
    <col min="6916" max="6944" width="8.7109375" style="7" customWidth="1"/>
    <col min="6945" max="7168" width="9.140625" style="7"/>
    <col min="7169" max="7169" width="17.5703125" style="7" customWidth="1"/>
    <col min="7170" max="7170" width="18.5703125" style="7" customWidth="1"/>
    <col min="7171" max="7171" width="9.140625" style="7"/>
    <col min="7172" max="7200" width="8.7109375" style="7" customWidth="1"/>
    <col min="7201" max="7424" width="9.140625" style="7"/>
    <col min="7425" max="7425" width="17.5703125" style="7" customWidth="1"/>
    <col min="7426" max="7426" width="18.5703125" style="7" customWidth="1"/>
    <col min="7427" max="7427" width="9.140625" style="7"/>
    <col min="7428" max="7456" width="8.7109375" style="7" customWidth="1"/>
    <col min="7457" max="7680" width="9.140625" style="7"/>
    <col min="7681" max="7681" width="17.5703125" style="7" customWidth="1"/>
    <col min="7682" max="7682" width="18.5703125" style="7" customWidth="1"/>
    <col min="7683" max="7683" width="9.140625" style="7"/>
    <col min="7684" max="7712" width="8.7109375" style="7" customWidth="1"/>
    <col min="7713" max="7936" width="9.140625" style="7"/>
    <col min="7937" max="7937" width="17.5703125" style="7" customWidth="1"/>
    <col min="7938" max="7938" width="18.5703125" style="7" customWidth="1"/>
    <col min="7939" max="7939" width="9.140625" style="7"/>
    <col min="7940" max="7968" width="8.7109375" style="7" customWidth="1"/>
    <col min="7969" max="8192" width="9.140625" style="7"/>
    <col min="8193" max="8193" width="17.5703125" style="7" customWidth="1"/>
    <col min="8194" max="8194" width="18.5703125" style="7" customWidth="1"/>
    <col min="8195" max="8195" width="9.140625" style="7"/>
    <col min="8196" max="8224" width="8.7109375" style="7" customWidth="1"/>
    <col min="8225" max="8448" width="9.140625" style="7"/>
    <col min="8449" max="8449" width="17.5703125" style="7" customWidth="1"/>
    <col min="8450" max="8450" width="18.5703125" style="7" customWidth="1"/>
    <col min="8451" max="8451" width="9.140625" style="7"/>
    <col min="8452" max="8480" width="8.7109375" style="7" customWidth="1"/>
    <col min="8481" max="8704" width="9.140625" style="7"/>
    <col min="8705" max="8705" width="17.5703125" style="7" customWidth="1"/>
    <col min="8706" max="8706" width="18.5703125" style="7" customWidth="1"/>
    <col min="8707" max="8707" width="9.140625" style="7"/>
    <col min="8708" max="8736" width="8.7109375" style="7" customWidth="1"/>
    <col min="8737" max="8960" width="9.140625" style="7"/>
    <col min="8961" max="8961" width="17.5703125" style="7" customWidth="1"/>
    <col min="8962" max="8962" width="18.5703125" style="7" customWidth="1"/>
    <col min="8963" max="8963" width="9.140625" style="7"/>
    <col min="8964" max="8992" width="8.7109375" style="7" customWidth="1"/>
    <col min="8993" max="9216" width="9.140625" style="7"/>
    <col min="9217" max="9217" width="17.5703125" style="7" customWidth="1"/>
    <col min="9218" max="9218" width="18.5703125" style="7" customWidth="1"/>
    <col min="9219" max="9219" width="9.140625" style="7"/>
    <col min="9220" max="9248" width="8.7109375" style="7" customWidth="1"/>
    <col min="9249" max="9472" width="9.140625" style="7"/>
    <col min="9473" max="9473" width="17.5703125" style="7" customWidth="1"/>
    <col min="9474" max="9474" width="18.5703125" style="7" customWidth="1"/>
    <col min="9475" max="9475" width="9.140625" style="7"/>
    <col min="9476" max="9504" width="8.7109375" style="7" customWidth="1"/>
    <col min="9505" max="9728" width="9.140625" style="7"/>
    <col min="9729" max="9729" width="17.5703125" style="7" customWidth="1"/>
    <col min="9730" max="9730" width="18.5703125" style="7" customWidth="1"/>
    <col min="9731" max="9731" width="9.140625" style="7"/>
    <col min="9732" max="9760" width="8.7109375" style="7" customWidth="1"/>
    <col min="9761" max="9984" width="9.140625" style="7"/>
    <col min="9985" max="9985" width="17.5703125" style="7" customWidth="1"/>
    <col min="9986" max="9986" width="18.5703125" style="7" customWidth="1"/>
    <col min="9987" max="9987" width="9.140625" style="7"/>
    <col min="9988" max="10016" width="8.7109375" style="7" customWidth="1"/>
    <col min="10017" max="10240" width="9.140625" style="7"/>
    <col min="10241" max="10241" width="17.5703125" style="7" customWidth="1"/>
    <col min="10242" max="10242" width="18.5703125" style="7" customWidth="1"/>
    <col min="10243" max="10243" width="9.140625" style="7"/>
    <col min="10244" max="10272" width="8.7109375" style="7" customWidth="1"/>
    <col min="10273" max="10496" width="9.140625" style="7"/>
    <col min="10497" max="10497" width="17.5703125" style="7" customWidth="1"/>
    <col min="10498" max="10498" width="18.5703125" style="7" customWidth="1"/>
    <col min="10499" max="10499" width="9.140625" style="7"/>
    <col min="10500" max="10528" width="8.7109375" style="7" customWidth="1"/>
    <col min="10529" max="10752" width="9.140625" style="7"/>
    <col min="10753" max="10753" width="17.5703125" style="7" customWidth="1"/>
    <col min="10754" max="10754" width="18.5703125" style="7" customWidth="1"/>
    <col min="10755" max="10755" width="9.140625" style="7"/>
    <col min="10756" max="10784" width="8.7109375" style="7" customWidth="1"/>
    <col min="10785" max="11008" width="9.140625" style="7"/>
    <col min="11009" max="11009" width="17.5703125" style="7" customWidth="1"/>
    <col min="11010" max="11010" width="18.5703125" style="7" customWidth="1"/>
    <col min="11011" max="11011" width="9.140625" style="7"/>
    <col min="11012" max="11040" width="8.7109375" style="7" customWidth="1"/>
    <col min="11041" max="11264" width="9.140625" style="7"/>
    <col min="11265" max="11265" width="17.5703125" style="7" customWidth="1"/>
    <col min="11266" max="11266" width="18.5703125" style="7" customWidth="1"/>
    <col min="11267" max="11267" width="9.140625" style="7"/>
    <col min="11268" max="11296" width="8.7109375" style="7" customWidth="1"/>
    <col min="11297" max="11520" width="9.140625" style="7"/>
    <col min="11521" max="11521" width="17.5703125" style="7" customWidth="1"/>
    <col min="11522" max="11522" width="18.5703125" style="7" customWidth="1"/>
    <col min="11523" max="11523" width="9.140625" style="7"/>
    <col min="11524" max="11552" width="8.7109375" style="7" customWidth="1"/>
    <col min="11553" max="11776" width="9.140625" style="7"/>
    <col min="11777" max="11777" width="17.5703125" style="7" customWidth="1"/>
    <col min="11778" max="11778" width="18.5703125" style="7" customWidth="1"/>
    <col min="11779" max="11779" width="9.140625" style="7"/>
    <col min="11780" max="11808" width="8.7109375" style="7" customWidth="1"/>
    <col min="11809" max="12032" width="9.140625" style="7"/>
    <col min="12033" max="12033" width="17.5703125" style="7" customWidth="1"/>
    <col min="12034" max="12034" width="18.5703125" style="7" customWidth="1"/>
    <col min="12035" max="12035" width="9.140625" style="7"/>
    <col min="12036" max="12064" width="8.7109375" style="7" customWidth="1"/>
    <col min="12065" max="12288" width="9.140625" style="7"/>
    <col min="12289" max="12289" width="17.5703125" style="7" customWidth="1"/>
    <col min="12290" max="12290" width="18.5703125" style="7" customWidth="1"/>
    <col min="12291" max="12291" width="9.140625" style="7"/>
    <col min="12292" max="12320" width="8.7109375" style="7" customWidth="1"/>
    <col min="12321" max="12544" width="9.140625" style="7"/>
    <col min="12545" max="12545" width="17.5703125" style="7" customWidth="1"/>
    <col min="12546" max="12546" width="18.5703125" style="7" customWidth="1"/>
    <col min="12547" max="12547" width="9.140625" style="7"/>
    <col min="12548" max="12576" width="8.7109375" style="7" customWidth="1"/>
    <col min="12577" max="12800" width="9.140625" style="7"/>
    <col min="12801" max="12801" width="17.5703125" style="7" customWidth="1"/>
    <col min="12802" max="12802" width="18.5703125" style="7" customWidth="1"/>
    <col min="12803" max="12803" width="9.140625" style="7"/>
    <col min="12804" max="12832" width="8.7109375" style="7" customWidth="1"/>
    <col min="12833" max="13056" width="9.140625" style="7"/>
    <col min="13057" max="13057" width="17.5703125" style="7" customWidth="1"/>
    <col min="13058" max="13058" width="18.5703125" style="7" customWidth="1"/>
    <col min="13059" max="13059" width="9.140625" style="7"/>
    <col min="13060" max="13088" width="8.7109375" style="7" customWidth="1"/>
    <col min="13089" max="13312" width="9.140625" style="7"/>
    <col min="13313" max="13313" width="17.5703125" style="7" customWidth="1"/>
    <col min="13314" max="13314" width="18.5703125" style="7" customWidth="1"/>
    <col min="13315" max="13315" width="9.140625" style="7"/>
    <col min="13316" max="13344" width="8.7109375" style="7" customWidth="1"/>
    <col min="13345" max="13568" width="9.140625" style="7"/>
    <col min="13569" max="13569" width="17.5703125" style="7" customWidth="1"/>
    <col min="13570" max="13570" width="18.5703125" style="7" customWidth="1"/>
    <col min="13571" max="13571" width="9.140625" style="7"/>
    <col min="13572" max="13600" width="8.7109375" style="7" customWidth="1"/>
    <col min="13601" max="13824" width="9.140625" style="7"/>
    <col min="13825" max="13825" width="17.5703125" style="7" customWidth="1"/>
    <col min="13826" max="13826" width="18.5703125" style="7" customWidth="1"/>
    <col min="13827" max="13827" width="9.140625" style="7"/>
    <col min="13828" max="13856" width="8.7109375" style="7" customWidth="1"/>
    <col min="13857" max="14080" width="9.140625" style="7"/>
    <col min="14081" max="14081" width="17.5703125" style="7" customWidth="1"/>
    <col min="14082" max="14082" width="18.5703125" style="7" customWidth="1"/>
    <col min="14083" max="14083" width="9.140625" style="7"/>
    <col min="14084" max="14112" width="8.7109375" style="7" customWidth="1"/>
    <col min="14113" max="14336" width="9.140625" style="7"/>
    <col min="14337" max="14337" width="17.5703125" style="7" customWidth="1"/>
    <col min="14338" max="14338" width="18.5703125" style="7" customWidth="1"/>
    <col min="14339" max="14339" width="9.140625" style="7"/>
    <col min="14340" max="14368" width="8.7109375" style="7" customWidth="1"/>
    <col min="14369" max="14592" width="9.140625" style="7"/>
    <col min="14593" max="14593" width="17.5703125" style="7" customWidth="1"/>
    <col min="14594" max="14594" width="18.5703125" style="7" customWidth="1"/>
    <col min="14595" max="14595" width="9.140625" style="7"/>
    <col min="14596" max="14624" width="8.7109375" style="7" customWidth="1"/>
    <col min="14625" max="14848" width="9.140625" style="7"/>
    <col min="14849" max="14849" width="17.5703125" style="7" customWidth="1"/>
    <col min="14850" max="14850" width="18.5703125" style="7" customWidth="1"/>
    <col min="14851" max="14851" width="9.140625" style="7"/>
    <col min="14852" max="14880" width="8.7109375" style="7" customWidth="1"/>
    <col min="14881" max="15104" width="9.140625" style="7"/>
    <col min="15105" max="15105" width="17.5703125" style="7" customWidth="1"/>
    <col min="15106" max="15106" width="18.5703125" style="7" customWidth="1"/>
    <col min="15107" max="15107" width="9.140625" style="7"/>
    <col min="15108" max="15136" width="8.7109375" style="7" customWidth="1"/>
    <col min="15137" max="15360" width="9.140625" style="7"/>
    <col min="15361" max="15361" width="17.5703125" style="7" customWidth="1"/>
    <col min="15362" max="15362" width="18.5703125" style="7" customWidth="1"/>
    <col min="15363" max="15363" width="9.140625" style="7"/>
    <col min="15364" max="15392" width="8.7109375" style="7" customWidth="1"/>
    <col min="15393" max="15616" width="9.140625" style="7"/>
    <col min="15617" max="15617" width="17.5703125" style="7" customWidth="1"/>
    <col min="15618" max="15618" width="18.5703125" style="7" customWidth="1"/>
    <col min="15619" max="15619" width="9.140625" style="7"/>
    <col min="15620" max="15648" width="8.7109375" style="7" customWidth="1"/>
    <col min="15649" max="15872" width="9.140625" style="7"/>
    <col min="15873" max="15873" width="17.5703125" style="7" customWidth="1"/>
    <col min="15874" max="15874" width="18.5703125" style="7" customWidth="1"/>
    <col min="15875" max="15875" width="9.140625" style="7"/>
    <col min="15876" max="15904" width="8.7109375" style="7" customWidth="1"/>
    <col min="15905" max="16128" width="9.140625" style="7"/>
    <col min="16129" max="16129" width="17.5703125" style="7" customWidth="1"/>
    <col min="16130" max="16130" width="18.5703125" style="7" customWidth="1"/>
    <col min="16131" max="16131" width="9.140625" style="7"/>
    <col min="16132" max="16160" width="8.7109375" style="7" customWidth="1"/>
    <col min="16161" max="16384" width="9.140625" style="7"/>
  </cols>
  <sheetData>
    <row r="1" spans="1:40" s="22" customFormat="1" ht="21" x14ac:dyDescent="0.25">
      <c r="A1" s="1221" t="s">
        <v>527</v>
      </c>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row>
    <row r="2" spans="1:40" s="22" customFormat="1" ht="28.5" customHeight="1" x14ac:dyDescent="0.25">
      <c r="A2" s="1221" t="s">
        <v>883</v>
      </c>
      <c r="B2" s="1221"/>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row>
    <row r="6" spans="1:40" x14ac:dyDescent="0.25">
      <c r="A6" s="23"/>
      <c r="AN6" s="7" t="s">
        <v>636</v>
      </c>
    </row>
    <row r="7" spans="1:40" x14ac:dyDescent="0.25">
      <c r="A7" s="17"/>
    </row>
    <row r="8" spans="1:40" x14ac:dyDescent="0.25">
      <c r="A8" s="17"/>
    </row>
    <row r="9" spans="1:40" x14ac:dyDescent="0.25">
      <c r="A9" s="17"/>
    </row>
  </sheetData>
  <mergeCells count="2">
    <mergeCell ref="A1:AF1"/>
    <mergeCell ref="A2:AF2"/>
  </mergeCells>
  <pageMargins left="0.23622047244094491" right="0.23622047244094491" top="0.74803149606299213" bottom="0.74803149606299213" header="0.31496062992125984" footer="0.31496062992125984"/>
  <pageSetup paperSize="9" scale="49" firstPageNumber="15" fitToHeight="0" orientation="landscape" cellComments="asDisplayed" useFirstPageNumber="1"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3"/>
  <sheetViews>
    <sheetView view="pageBreakPreview" topLeftCell="A112" zoomScale="70" zoomScaleNormal="70" zoomScaleSheetLayoutView="70" workbookViewId="0">
      <selection activeCell="V106" sqref="V106"/>
    </sheetView>
  </sheetViews>
  <sheetFormatPr defaultRowHeight="12.75" x14ac:dyDescent="0.2"/>
  <cols>
    <col min="1" max="1" width="8.5703125" style="94" customWidth="1"/>
    <col min="2" max="2" width="32.42578125" style="94" customWidth="1"/>
    <col min="3" max="3" width="12.85546875" style="94" customWidth="1"/>
    <col min="4" max="4" width="12.5703125" style="94" customWidth="1"/>
    <col min="5" max="5" width="9.5703125" style="94" customWidth="1"/>
    <col min="6" max="6" width="10" style="94" customWidth="1"/>
    <col min="7" max="7" width="7.7109375" style="94" customWidth="1"/>
    <col min="8" max="8" width="6.42578125" style="94" customWidth="1"/>
    <col min="9" max="9" width="4.7109375" style="94" customWidth="1"/>
    <col min="10" max="10" width="7.85546875" style="94" customWidth="1"/>
    <col min="11" max="12" width="3.7109375" style="8" customWidth="1"/>
    <col min="13" max="13" width="8" style="94" customWidth="1"/>
    <col min="14" max="15" width="3.7109375" style="8" customWidth="1"/>
    <col min="16" max="16" width="8" style="94" customWidth="1"/>
    <col min="17" max="18" width="4.28515625" style="94" customWidth="1"/>
    <col min="19" max="19" width="7.7109375" style="94" customWidth="1"/>
    <col min="20" max="21" width="4.140625" style="18" customWidth="1"/>
    <col min="22" max="22" width="8" style="18" customWidth="1"/>
    <col min="23" max="24" width="4.42578125" style="18" customWidth="1"/>
    <col min="25" max="25" width="7.85546875" style="94" customWidth="1"/>
    <col min="26" max="27" width="4.28515625" style="94" customWidth="1"/>
    <col min="28" max="28" width="7.7109375" style="94" customWidth="1"/>
    <col min="29" max="30" width="4.7109375" style="94" customWidth="1"/>
    <col min="31" max="31" width="8" style="94" customWidth="1"/>
    <col min="32" max="32" width="4.42578125" style="94" customWidth="1"/>
    <col min="33" max="33" width="3.7109375" style="94" customWidth="1"/>
    <col min="34" max="34" width="7.85546875" style="94" customWidth="1"/>
    <col min="35" max="35" width="5.5703125" style="94" customWidth="1"/>
    <col min="36" max="36" width="4.42578125" style="94" customWidth="1"/>
    <col min="37" max="37" width="8" style="94" customWidth="1"/>
    <col min="38" max="39" width="4.42578125" style="94" customWidth="1"/>
    <col min="40" max="40" width="7.85546875" style="94" customWidth="1"/>
    <col min="41" max="41" width="5.5703125" style="94" customWidth="1"/>
    <col min="42" max="42" width="4.140625" style="94" customWidth="1"/>
    <col min="43" max="43" width="7.5703125" style="94" hidden="1" customWidth="1"/>
    <col min="44" max="45" width="3" style="94" hidden="1" customWidth="1"/>
    <col min="46" max="46" width="7.85546875" style="94" hidden="1" customWidth="1"/>
    <col min="47" max="48" width="2.85546875" style="94" hidden="1" customWidth="1"/>
    <col min="49" max="49" width="7.5703125" style="94" hidden="1" customWidth="1"/>
    <col min="50" max="51" width="3.7109375" style="94" hidden="1" customWidth="1"/>
    <col min="52" max="53" width="3.42578125" style="94" hidden="1" customWidth="1"/>
    <col min="54" max="54" width="5.42578125" style="94" hidden="1" customWidth="1"/>
    <col min="55" max="55" width="8.140625" style="94" customWidth="1"/>
    <col min="56" max="57" width="4.42578125" style="94" customWidth="1"/>
    <col min="58" max="58" width="17.42578125" style="94" customWidth="1"/>
    <col min="59" max="262" width="9.140625" style="94"/>
    <col min="263" max="264" width="4.85546875" style="94" customWidth="1"/>
    <col min="265" max="266" width="9.140625" style="94"/>
    <col min="267" max="268" width="4.85546875" style="94" customWidth="1"/>
    <col min="269" max="270" width="9.140625" style="94"/>
    <col min="271" max="272" width="4.85546875" style="94" customWidth="1"/>
    <col min="273" max="274" width="9.140625" style="94"/>
    <col min="275" max="276" width="4.85546875" style="94" customWidth="1"/>
    <col min="277" max="278" width="9.140625" style="94"/>
    <col min="279" max="280" width="4.85546875" style="94" customWidth="1"/>
    <col min="281" max="282" width="9.140625" style="94"/>
    <col min="283" max="284" width="4.85546875" style="94" customWidth="1"/>
    <col min="285" max="286" width="9.140625" style="94"/>
    <col min="287" max="288" width="4.85546875" style="94" customWidth="1"/>
    <col min="289" max="290" width="9.140625" style="94"/>
    <col min="291" max="292" width="4.85546875" style="94" customWidth="1"/>
    <col min="293" max="294" width="9.140625" style="94"/>
    <col min="295" max="296" width="4.85546875" style="94" customWidth="1"/>
    <col min="297" max="298" width="9.140625" style="94"/>
    <col min="299" max="300" width="4.85546875" style="94" customWidth="1"/>
    <col min="301" max="518" width="9.140625" style="94"/>
    <col min="519" max="520" width="4.85546875" style="94" customWidth="1"/>
    <col min="521" max="522" width="9.140625" style="94"/>
    <col min="523" max="524" width="4.85546875" style="94" customWidth="1"/>
    <col min="525" max="526" width="9.140625" style="94"/>
    <col min="527" max="528" width="4.85546875" style="94" customWidth="1"/>
    <col min="529" max="530" width="9.140625" style="94"/>
    <col min="531" max="532" width="4.85546875" style="94" customWidth="1"/>
    <col min="533" max="534" width="9.140625" style="94"/>
    <col min="535" max="536" width="4.85546875" style="94" customWidth="1"/>
    <col min="537" max="538" width="9.140625" style="94"/>
    <col min="539" max="540" width="4.85546875" style="94" customWidth="1"/>
    <col min="541" max="542" width="9.140625" style="94"/>
    <col min="543" max="544" width="4.85546875" style="94" customWidth="1"/>
    <col min="545" max="546" width="9.140625" style="94"/>
    <col min="547" max="548" width="4.85546875" style="94" customWidth="1"/>
    <col min="549" max="550" width="9.140625" style="94"/>
    <col min="551" max="552" width="4.85546875" style="94" customWidth="1"/>
    <col min="553" max="554" width="9.140625" style="94"/>
    <col min="555" max="556" width="4.85546875" style="94" customWidth="1"/>
    <col min="557" max="774" width="9.140625" style="94"/>
    <col min="775" max="776" width="4.85546875" style="94" customWidth="1"/>
    <col min="777" max="778" width="9.140625" style="94"/>
    <col min="779" max="780" width="4.85546875" style="94" customWidth="1"/>
    <col min="781" max="782" width="9.140625" style="94"/>
    <col min="783" max="784" width="4.85546875" style="94" customWidth="1"/>
    <col min="785" max="786" width="9.140625" style="94"/>
    <col min="787" max="788" width="4.85546875" style="94" customWidth="1"/>
    <col min="789" max="790" width="9.140625" style="94"/>
    <col min="791" max="792" width="4.85546875" style="94" customWidth="1"/>
    <col min="793" max="794" width="9.140625" style="94"/>
    <col min="795" max="796" width="4.85546875" style="94" customWidth="1"/>
    <col min="797" max="798" width="9.140625" style="94"/>
    <col min="799" max="800" width="4.85546875" style="94" customWidth="1"/>
    <col min="801" max="802" width="9.140625" style="94"/>
    <col min="803" max="804" width="4.85546875" style="94" customWidth="1"/>
    <col min="805" max="806" width="9.140625" style="94"/>
    <col min="807" max="808" width="4.85546875" style="94" customWidth="1"/>
    <col min="809" max="810" width="9.140625" style="94"/>
    <col min="811" max="812" width="4.85546875" style="94" customWidth="1"/>
    <col min="813" max="1030" width="9.140625" style="94"/>
    <col min="1031" max="1032" width="4.85546875" style="94" customWidth="1"/>
    <col min="1033" max="1034" width="9.140625" style="94"/>
    <col min="1035" max="1036" width="4.85546875" style="94" customWidth="1"/>
    <col min="1037" max="1038" width="9.140625" style="94"/>
    <col min="1039" max="1040" width="4.85546875" style="94" customWidth="1"/>
    <col min="1041" max="1042" width="9.140625" style="94"/>
    <col min="1043" max="1044" width="4.85546875" style="94" customWidth="1"/>
    <col min="1045" max="1046" width="9.140625" style="94"/>
    <col min="1047" max="1048" width="4.85546875" style="94" customWidth="1"/>
    <col min="1049" max="1050" width="9.140625" style="94"/>
    <col min="1051" max="1052" width="4.85546875" style="94" customWidth="1"/>
    <col min="1053" max="1054" width="9.140625" style="94"/>
    <col min="1055" max="1056" width="4.85546875" style="94" customWidth="1"/>
    <col min="1057" max="1058" width="9.140625" style="94"/>
    <col min="1059" max="1060" width="4.85546875" style="94" customWidth="1"/>
    <col min="1061" max="1062" width="9.140625" style="94"/>
    <col min="1063" max="1064" width="4.85546875" style="94" customWidth="1"/>
    <col min="1065" max="1066" width="9.140625" style="94"/>
    <col min="1067" max="1068" width="4.85546875" style="94" customWidth="1"/>
    <col min="1069" max="1286" width="9.140625" style="94"/>
    <col min="1287" max="1288" width="4.85546875" style="94" customWidth="1"/>
    <col min="1289" max="1290" width="9.140625" style="94"/>
    <col min="1291" max="1292" width="4.85546875" style="94" customWidth="1"/>
    <col min="1293" max="1294" width="9.140625" style="94"/>
    <col min="1295" max="1296" width="4.85546875" style="94" customWidth="1"/>
    <col min="1297" max="1298" width="9.140625" style="94"/>
    <col min="1299" max="1300" width="4.85546875" style="94" customWidth="1"/>
    <col min="1301" max="1302" width="9.140625" style="94"/>
    <col min="1303" max="1304" width="4.85546875" style="94" customWidth="1"/>
    <col min="1305" max="1306" width="9.140625" style="94"/>
    <col min="1307" max="1308" width="4.85546875" style="94" customWidth="1"/>
    <col min="1309" max="1310" width="9.140625" style="94"/>
    <col min="1311" max="1312" width="4.85546875" style="94" customWidth="1"/>
    <col min="1313" max="1314" width="9.140625" style="94"/>
    <col min="1315" max="1316" width="4.85546875" style="94" customWidth="1"/>
    <col min="1317" max="1318" width="9.140625" style="94"/>
    <col min="1319" max="1320" width="4.85546875" style="94" customWidth="1"/>
    <col min="1321" max="1322" width="9.140625" style="94"/>
    <col min="1323" max="1324" width="4.85546875" style="94" customWidth="1"/>
    <col min="1325" max="1542" width="9.140625" style="94"/>
    <col min="1543" max="1544" width="4.85546875" style="94" customWidth="1"/>
    <col min="1545" max="1546" width="9.140625" style="94"/>
    <col min="1547" max="1548" width="4.85546875" style="94" customWidth="1"/>
    <col min="1549" max="1550" width="9.140625" style="94"/>
    <col min="1551" max="1552" width="4.85546875" style="94" customWidth="1"/>
    <col min="1553" max="1554" width="9.140625" style="94"/>
    <col min="1555" max="1556" width="4.85546875" style="94" customWidth="1"/>
    <col min="1557" max="1558" width="9.140625" style="94"/>
    <col min="1559" max="1560" width="4.85546875" style="94" customWidth="1"/>
    <col min="1561" max="1562" width="9.140625" style="94"/>
    <col min="1563" max="1564" width="4.85546875" style="94" customWidth="1"/>
    <col min="1565" max="1566" width="9.140625" style="94"/>
    <col min="1567" max="1568" width="4.85546875" style="94" customWidth="1"/>
    <col min="1569" max="1570" width="9.140625" style="94"/>
    <col min="1571" max="1572" width="4.85546875" style="94" customWidth="1"/>
    <col min="1573" max="1574" width="9.140625" style="94"/>
    <col min="1575" max="1576" width="4.85546875" style="94" customWidth="1"/>
    <col min="1577" max="1578" width="9.140625" style="94"/>
    <col min="1579" max="1580" width="4.85546875" style="94" customWidth="1"/>
    <col min="1581" max="1798" width="9.140625" style="94"/>
    <col min="1799" max="1800" width="4.85546875" style="94" customWidth="1"/>
    <col min="1801" max="1802" width="9.140625" style="94"/>
    <col min="1803" max="1804" width="4.85546875" style="94" customWidth="1"/>
    <col min="1805" max="1806" width="9.140625" style="94"/>
    <col min="1807" max="1808" width="4.85546875" style="94" customWidth="1"/>
    <col min="1809" max="1810" width="9.140625" style="94"/>
    <col min="1811" max="1812" width="4.85546875" style="94" customWidth="1"/>
    <col min="1813" max="1814" width="9.140625" style="94"/>
    <col min="1815" max="1816" width="4.85546875" style="94" customWidth="1"/>
    <col min="1817" max="1818" width="9.140625" style="94"/>
    <col min="1819" max="1820" width="4.85546875" style="94" customWidth="1"/>
    <col min="1821" max="1822" width="9.140625" style="94"/>
    <col min="1823" max="1824" width="4.85546875" style="94" customWidth="1"/>
    <col min="1825" max="1826" width="9.140625" style="94"/>
    <col min="1827" max="1828" width="4.85546875" style="94" customWidth="1"/>
    <col min="1829" max="1830" width="9.140625" style="94"/>
    <col min="1831" max="1832" width="4.85546875" style="94" customWidth="1"/>
    <col min="1833" max="1834" width="9.140625" style="94"/>
    <col min="1835" max="1836" width="4.85546875" style="94" customWidth="1"/>
    <col min="1837" max="2054" width="9.140625" style="94"/>
    <col min="2055" max="2056" width="4.85546875" style="94" customWidth="1"/>
    <col min="2057" max="2058" width="9.140625" style="94"/>
    <col min="2059" max="2060" width="4.85546875" style="94" customWidth="1"/>
    <col min="2061" max="2062" width="9.140625" style="94"/>
    <col min="2063" max="2064" width="4.85546875" style="94" customWidth="1"/>
    <col min="2065" max="2066" width="9.140625" style="94"/>
    <col min="2067" max="2068" width="4.85546875" style="94" customWidth="1"/>
    <col min="2069" max="2070" width="9.140625" style="94"/>
    <col min="2071" max="2072" width="4.85546875" style="94" customWidth="1"/>
    <col min="2073" max="2074" width="9.140625" style="94"/>
    <col min="2075" max="2076" width="4.85546875" style="94" customWidth="1"/>
    <col min="2077" max="2078" width="9.140625" style="94"/>
    <col min="2079" max="2080" width="4.85546875" style="94" customWidth="1"/>
    <col min="2081" max="2082" width="9.140625" style="94"/>
    <col min="2083" max="2084" width="4.85546875" style="94" customWidth="1"/>
    <col min="2085" max="2086" width="9.140625" style="94"/>
    <col min="2087" max="2088" width="4.85546875" style="94" customWidth="1"/>
    <col min="2089" max="2090" width="9.140625" style="94"/>
    <col min="2091" max="2092" width="4.85546875" style="94" customWidth="1"/>
    <col min="2093" max="2310" width="9.140625" style="94"/>
    <col min="2311" max="2312" width="4.85546875" style="94" customWidth="1"/>
    <col min="2313" max="2314" width="9.140625" style="94"/>
    <col min="2315" max="2316" width="4.85546875" style="94" customWidth="1"/>
    <col min="2317" max="2318" width="9.140625" style="94"/>
    <col min="2319" max="2320" width="4.85546875" style="94" customWidth="1"/>
    <col min="2321" max="2322" width="9.140625" style="94"/>
    <col min="2323" max="2324" width="4.85546875" style="94" customWidth="1"/>
    <col min="2325" max="2326" width="9.140625" style="94"/>
    <col min="2327" max="2328" width="4.85546875" style="94" customWidth="1"/>
    <col min="2329" max="2330" width="9.140625" style="94"/>
    <col min="2331" max="2332" width="4.85546875" style="94" customWidth="1"/>
    <col min="2333" max="2334" width="9.140625" style="94"/>
    <col min="2335" max="2336" width="4.85546875" style="94" customWidth="1"/>
    <col min="2337" max="2338" width="9.140625" style="94"/>
    <col min="2339" max="2340" width="4.85546875" style="94" customWidth="1"/>
    <col min="2341" max="2342" width="9.140625" style="94"/>
    <col min="2343" max="2344" width="4.85546875" style="94" customWidth="1"/>
    <col min="2345" max="2346" width="9.140625" style="94"/>
    <col min="2347" max="2348" width="4.85546875" style="94" customWidth="1"/>
    <col min="2349" max="2566" width="9.140625" style="94"/>
    <col min="2567" max="2568" width="4.85546875" style="94" customWidth="1"/>
    <col min="2569" max="2570" width="9.140625" style="94"/>
    <col min="2571" max="2572" width="4.85546875" style="94" customWidth="1"/>
    <col min="2573" max="2574" width="9.140625" style="94"/>
    <col min="2575" max="2576" width="4.85546875" style="94" customWidth="1"/>
    <col min="2577" max="2578" width="9.140625" style="94"/>
    <col min="2579" max="2580" width="4.85546875" style="94" customWidth="1"/>
    <col min="2581" max="2582" width="9.140625" style="94"/>
    <col min="2583" max="2584" width="4.85546875" style="94" customWidth="1"/>
    <col min="2585" max="2586" width="9.140625" style="94"/>
    <col min="2587" max="2588" width="4.85546875" style="94" customWidth="1"/>
    <col min="2589" max="2590" width="9.140625" style="94"/>
    <col min="2591" max="2592" width="4.85546875" style="94" customWidth="1"/>
    <col min="2593" max="2594" width="9.140625" style="94"/>
    <col min="2595" max="2596" width="4.85546875" style="94" customWidth="1"/>
    <col min="2597" max="2598" width="9.140625" style="94"/>
    <col min="2599" max="2600" width="4.85546875" style="94" customWidth="1"/>
    <col min="2601" max="2602" width="9.140625" style="94"/>
    <col min="2603" max="2604" width="4.85546875" style="94" customWidth="1"/>
    <col min="2605" max="2822" width="9.140625" style="94"/>
    <col min="2823" max="2824" width="4.85546875" style="94" customWidth="1"/>
    <col min="2825" max="2826" width="9.140625" style="94"/>
    <col min="2827" max="2828" width="4.85546875" style="94" customWidth="1"/>
    <col min="2829" max="2830" width="9.140625" style="94"/>
    <col min="2831" max="2832" width="4.85546875" style="94" customWidth="1"/>
    <col min="2833" max="2834" width="9.140625" style="94"/>
    <col min="2835" max="2836" width="4.85546875" style="94" customWidth="1"/>
    <col min="2837" max="2838" width="9.140625" style="94"/>
    <col min="2839" max="2840" width="4.85546875" style="94" customWidth="1"/>
    <col min="2841" max="2842" width="9.140625" style="94"/>
    <col min="2843" max="2844" width="4.85546875" style="94" customWidth="1"/>
    <col min="2845" max="2846" width="9.140625" style="94"/>
    <col min="2847" max="2848" width="4.85546875" style="94" customWidth="1"/>
    <col min="2849" max="2850" width="9.140625" style="94"/>
    <col min="2851" max="2852" width="4.85546875" style="94" customWidth="1"/>
    <col min="2853" max="2854" width="9.140625" style="94"/>
    <col min="2855" max="2856" width="4.85546875" style="94" customWidth="1"/>
    <col min="2857" max="2858" width="9.140625" style="94"/>
    <col min="2859" max="2860" width="4.85546875" style="94" customWidth="1"/>
    <col min="2861" max="3078" width="9.140625" style="94"/>
    <col min="3079" max="3080" width="4.85546875" style="94" customWidth="1"/>
    <col min="3081" max="3082" width="9.140625" style="94"/>
    <col min="3083" max="3084" width="4.85546875" style="94" customWidth="1"/>
    <col min="3085" max="3086" width="9.140625" style="94"/>
    <col min="3087" max="3088" width="4.85546875" style="94" customWidth="1"/>
    <col min="3089" max="3090" width="9.140625" style="94"/>
    <col min="3091" max="3092" width="4.85546875" style="94" customWidth="1"/>
    <col min="3093" max="3094" width="9.140625" style="94"/>
    <col min="3095" max="3096" width="4.85546875" style="94" customWidth="1"/>
    <col min="3097" max="3098" width="9.140625" style="94"/>
    <col min="3099" max="3100" width="4.85546875" style="94" customWidth="1"/>
    <col min="3101" max="3102" width="9.140625" style="94"/>
    <col min="3103" max="3104" width="4.85546875" style="94" customWidth="1"/>
    <col min="3105" max="3106" width="9.140625" style="94"/>
    <col min="3107" max="3108" width="4.85546875" style="94" customWidth="1"/>
    <col min="3109" max="3110" width="9.140625" style="94"/>
    <col min="3111" max="3112" width="4.85546875" style="94" customWidth="1"/>
    <col min="3113" max="3114" width="9.140625" style="94"/>
    <col min="3115" max="3116" width="4.85546875" style="94" customWidth="1"/>
    <col min="3117" max="3334" width="9.140625" style="94"/>
    <col min="3335" max="3336" width="4.85546875" style="94" customWidth="1"/>
    <col min="3337" max="3338" width="9.140625" style="94"/>
    <col min="3339" max="3340" width="4.85546875" style="94" customWidth="1"/>
    <col min="3341" max="3342" width="9.140625" style="94"/>
    <col min="3343" max="3344" width="4.85546875" style="94" customWidth="1"/>
    <col min="3345" max="3346" width="9.140625" style="94"/>
    <col min="3347" max="3348" width="4.85546875" style="94" customWidth="1"/>
    <col min="3349" max="3350" width="9.140625" style="94"/>
    <col min="3351" max="3352" width="4.85546875" style="94" customWidth="1"/>
    <col min="3353" max="3354" width="9.140625" style="94"/>
    <col min="3355" max="3356" width="4.85546875" style="94" customWidth="1"/>
    <col min="3357" max="3358" width="9.140625" style="94"/>
    <col min="3359" max="3360" width="4.85546875" style="94" customWidth="1"/>
    <col min="3361" max="3362" width="9.140625" style="94"/>
    <col min="3363" max="3364" width="4.85546875" style="94" customWidth="1"/>
    <col min="3365" max="3366" width="9.140625" style="94"/>
    <col min="3367" max="3368" width="4.85546875" style="94" customWidth="1"/>
    <col min="3369" max="3370" width="9.140625" style="94"/>
    <col min="3371" max="3372" width="4.85546875" style="94" customWidth="1"/>
    <col min="3373" max="3590" width="9.140625" style="94"/>
    <col min="3591" max="3592" width="4.85546875" style="94" customWidth="1"/>
    <col min="3593" max="3594" width="9.140625" style="94"/>
    <col min="3595" max="3596" width="4.85546875" style="94" customWidth="1"/>
    <col min="3597" max="3598" width="9.140625" style="94"/>
    <col min="3599" max="3600" width="4.85546875" style="94" customWidth="1"/>
    <col min="3601" max="3602" width="9.140625" style="94"/>
    <col min="3603" max="3604" width="4.85546875" style="94" customWidth="1"/>
    <col min="3605" max="3606" width="9.140625" style="94"/>
    <col min="3607" max="3608" width="4.85546875" style="94" customWidth="1"/>
    <col min="3609" max="3610" width="9.140625" style="94"/>
    <col min="3611" max="3612" width="4.85546875" style="94" customWidth="1"/>
    <col min="3613" max="3614" width="9.140625" style="94"/>
    <col min="3615" max="3616" width="4.85546875" style="94" customWidth="1"/>
    <col min="3617" max="3618" width="9.140625" style="94"/>
    <col min="3619" max="3620" width="4.85546875" style="94" customWidth="1"/>
    <col min="3621" max="3622" width="9.140625" style="94"/>
    <col min="3623" max="3624" width="4.85546875" style="94" customWidth="1"/>
    <col min="3625" max="3626" width="9.140625" style="94"/>
    <col min="3627" max="3628" width="4.85546875" style="94" customWidth="1"/>
    <col min="3629" max="3846" width="9.140625" style="94"/>
    <col min="3847" max="3848" width="4.85546875" style="94" customWidth="1"/>
    <col min="3849" max="3850" width="9.140625" style="94"/>
    <col min="3851" max="3852" width="4.85546875" style="94" customWidth="1"/>
    <col min="3853" max="3854" width="9.140625" style="94"/>
    <col min="3855" max="3856" width="4.85546875" style="94" customWidth="1"/>
    <col min="3857" max="3858" width="9.140625" style="94"/>
    <col min="3859" max="3860" width="4.85546875" style="94" customWidth="1"/>
    <col min="3861" max="3862" width="9.140625" style="94"/>
    <col min="3863" max="3864" width="4.85546875" style="94" customWidth="1"/>
    <col min="3865" max="3866" width="9.140625" style="94"/>
    <col min="3867" max="3868" width="4.85546875" style="94" customWidth="1"/>
    <col min="3869" max="3870" width="9.140625" style="94"/>
    <col min="3871" max="3872" width="4.85546875" style="94" customWidth="1"/>
    <col min="3873" max="3874" width="9.140625" style="94"/>
    <col min="3875" max="3876" width="4.85546875" style="94" customWidth="1"/>
    <col min="3877" max="3878" width="9.140625" style="94"/>
    <col min="3879" max="3880" width="4.85546875" style="94" customWidth="1"/>
    <col min="3881" max="3882" width="9.140625" style="94"/>
    <col min="3883" max="3884" width="4.85546875" style="94" customWidth="1"/>
    <col min="3885" max="4102" width="9.140625" style="94"/>
    <col min="4103" max="4104" width="4.85546875" style="94" customWidth="1"/>
    <col min="4105" max="4106" width="9.140625" style="94"/>
    <col min="4107" max="4108" width="4.85546875" style="94" customWidth="1"/>
    <col min="4109" max="4110" width="9.140625" style="94"/>
    <col min="4111" max="4112" width="4.85546875" style="94" customWidth="1"/>
    <col min="4113" max="4114" width="9.140625" style="94"/>
    <col min="4115" max="4116" width="4.85546875" style="94" customWidth="1"/>
    <col min="4117" max="4118" width="9.140625" style="94"/>
    <col min="4119" max="4120" width="4.85546875" style="94" customWidth="1"/>
    <col min="4121" max="4122" width="9.140625" style="94"/>
    <col min="4123" max="4124" width="4.85546875" style="94" customWidth="1"/>
    <col min="4125" max="4126" width="9.140625" style="94"/>
    <col min="4127" max="4128" width="4.85546875" style="94" customWidth="1"/>
    <col min="4129" max="4130" width="9.140625" style="94"/>
    <col min="4131" max="4132" width="4.85546875" style="94" customWidth="1"/>
    <col min="4133" max="4134" width="9.140625" style="94"/>
    <col min="4135" max="4136" width="4.85546875" style="94" customWidth="1"/>
    <col min="4137" max="4138" width="9.140625" style="94"/>
    <col min="4139" max="4140" width="4.85546875" style="94" customWidth="1"/>
    <col min="4141" max="4358" width="9.140625" style="94"/>
    <col min="4359" max="4360" width="4.85546875" style="94" customWidth="1"/>
    <col min="4361" max="4362" width="9.140625" style="94"/>
    <col min="4363" max="4364" width="4.85546875" style="94" customWidth="1"/>
    <col min="4365" max="4366" width="9.140625" style="94"/>
    <col min="4367" max="4368" width="4.85546875" style="94" customWidth="1"/>
    <col min="4369" max="4370" width="9.140625" style="94"/>
    <col min="4371" max="4372" width="4.85546875" style="94" customWidth="1"/>
    <col min="4373" max="4374" width="9.140625" style="94"/>
    <col min="4375" max="4376" width="4.85546875" style="94" customWidth="1"/>
    <col min="4377" max="4378" width="9.140625" style="94"/>
    <col min="4379" max="4380" width="4.85546875" style="94" customWidth="1"/>
    <col min="4381" max="4382" width="9.140625" style="94"/>
    <col min="4383" max="4384" width="4.85546875" style="94" customWidth="1"/>
    <col min="4385" max="4386" width="9.140625" style="94"/>
    <col min="4387" max="4388" width="4.85546875" style="94" customWidth="1"/>
    <col min="4389" max="4390" width="9.140625" style="94"/>
    <col min="4391" max="4392" width="4.85546875" style="94" customWidth="1"/>
    <col min="4393" max="4394" width="9.140625" style="94"/>
    <col min="4395" max="4396" width="4.85546875" style="94" customWidth="1"/>
    <col min="4397" max="4614" width="9.140625" style="94"/>
    <col min="4615" max="4616" width="4.85546875" style="94" customWidth="1"/>
    <col min="4617" max="4618" width="9.140625" style="94"/>
    <col min="4619" max="4620" width="4.85546875" style="94" customWidth="1"/>
    <col min="4621" max="4622" width="9.140625" style="94"/>
    <col min="4623" max="4624" width="4.85546875" style="94" customWidth="1"/>
    <col min="4625" max="4626" width="9.140625" style="94"/>
    <col min="4627" max="4628" width="4.85546875" style="94" customWidth="1"/>
    <col min="4629" max="4630" width="9.140625" style="94"/>
    <col min="4631" max="4632" width="4.85546875" style="94" customWidth="1"/>
    <col min="4633" max="4634" width="9.140625" style="94"/>
    <col min="4635" max="4636" width="4.85546875" style="94" customWidth="1"/>
    <col min="4637" max="4638" width="9.140625" style="94"/>
    <col min="4639" max="4640" width="4.85546875" style="94" customWidth="1"/>
    <col min="4641" max="4642" width="9.140625" style="94"/>
    <col min="4643" max="4644" width="4.85546875" style="94" customWidth="1"/>
    <col min="4645" max="4646" width="9.140625" style="94"/>
    <col min="4647" max="4648" width="4.85546875" style="94" customWidth="1"/>
    <col min="4649" max="4650" width="9.140625" style="94"/>
    <col min="4651" max="4652" width="4.85546875" style="94" customWidth="1"/>
    <col min="4653" max="4870" width="9.140625" style="94"/>
    <col min="4871" max="4872" width="4.85546875" style="94" customWidth="1"/>
    <col min="4873" max="4874" width="9.140625" style="94"/>
    <col min="4875" max="4876" width="4.85546875" style="94" customWidth="1"/>
    <col min="4877" max="4878" width="9.140625" style="94"/>
    <col min="4879" max="4880" width="4.85546875" style="94" customWidth="1"/>
    <col min="4881" max="4882" width="9.140625" style="94"/>
    <col min="4883" max="4884" width="4.85546875" style="94" customWidth="1"/>
    <col min="4885" max="4886" width="9.140625" style="94"/>
    <col min="4887" max="4888" width="4.85546875" style="94" customWidth="1"/>
    <col min="4889" max="4890" width="9.140625" style="94"/>
    <col min="4891" max="4892" width="4.85546875" style="94" customWidth="1"/>
    <col min="4893" max="4894" width="9.140625" style="94"/>
    <col min="4895" max="4896" width="4.85546875" style="94" customWidth="1"/>
    <col min="4897" max="4898" width="9.140625" style="94"/>
    <col min="4899" max="4900" width="4.85546875" style="94" customWidth="1"/>
    <col min="4901" max="4902" width="9.140625" style="94"/>
    <col min="4903" max="4904" width="4.85546875" style="94" customWidth="1"/>
    <col min="4905" max="4906" width="9.140625" style="94"/>
    <col min="4907" max="4908" width="4.85546875" style="94" customWidth="1"/>
    <col min="4909" max="5126" width="9.140625" style="94"/>
    <col min="5127" max="5128" width="4.85546875" style="94" customWidth="1"/>
    <col min="5129" max="5130" width="9.140625" style="94"/>
    <col min="5131" max="5132" width="4.85546875" style="94" customWidth="1"/>
    <col min="5133" max="5134" width="9.140625" style="94"/>
    <col min="5135" max="5136" width="4.85546875" style="94" customWidth="1"/>
    <col min="5137" max="5138" width="9.140625" style="94"/>
    <col min="5139" max="5140" width="4.85546875" style="94" customWidth="1"/>
    <col min="5141" max="5142" width="9.140625" style="94"/>
    <col min="5143" max="5144" width="4.85546875" style="94" customWidth="1"/>
    <col min="5145" max="5146" width="9.140625" style="94"/>
    <col min="5147" max="5148" width="4.85546875" style="94" customWidth="1"/>
    <col min="5149" max="5150" width="9.140625" style="94"/>
    <col min="5151" max="5152" width="4.85546875" style="94" customWidth="1"/>
    <col min="5153" max="5154" width="9.140625" style="94"/>
    <col min="5155" max="5156" width="4.85546875" style="94" customWidth="1"/>
    <col min="5157" max="5158" width="9.140625" style="94"/>
    <col min="5159" max="5160" width="4.85546875" style="94" customWidth="1"/>
    <col min="5161" max="5162" width="9.140625" style="94"/>
    <col min="5163" max="5164" width="4.85546875" style="94" customWidth="1"/>
    <col min="5165" max="5382" width="9.140625" style="94"/>
    <col min="5383" max="5384" width="4.85546875" style="94" customWidth="1"/>
    <col min="5385" max="5386" width="9.140625" style="94"/>
    <col min="5387" max="5388" width="4.85546875" style="94" customWidth="1"/>
    <col min="5389" max="5390" width="9.140625" style="94"/>
    <col min="5391" max="5392" width="4.85546875" style="94" customWidth="1"/>
    <col min="5393" max="5394" width="9.140625" style="94"/>
    <col min="5395" max="5396" width="4.85546875" style="94" customWidth="1"/>
    <col min="5397" max="5398" width="9.140625" style="94"/>
    <col min="5399" max="5400" width="4.85546875" style="94" customWidth="1"/>
    <col min="5401" max="5402" width="9.140625" style="94"/>
    <col min="5403" max="5404" width="4.85546875" style="94" customWidth="1"/>
    <col min="5405" max="5406" width="9.140625" style="94"/>
    <col min="5407" max="5408" width="4.85546875" style="94" customWidth="1"/>
    <col min="5409" max="5410" width="9.140625" style="94"/>
    <col min="5411" max="5412" width="4.85546875" style="94" customWidth="1"/>
    <col min="5413" max="5414" width="9.140625" style="94"/>
    <col min="5415" max="5416" width="4.85546875" style="94" customWidth="1"/>
    <col min="5417" max="5418" width="9.140625" style="94"/>
    <col min="5419" max="5420" width="4.85546875" style="94" customWidth="1"/>
    <col min="5421" max="5638" width="9.140625" style="94"/>
    <col min="5639" max="5640" width="4.85546875" style="94" customWidth="1"/>
    <col min="5641" max="5642" width="9.140625" style="94"/>
    <col min="5643" max="5644" width="4.85546875" style="94" customWidth="1"/>
    <col min="5645" max="5646" width="9.140625" style="94"/>
    <col min="5647" max="5648" width="4.85546875" style="94" customWidth="1"/>
    <col min="5649" max="5650" width="9.140625" style="94"/>
    <col min="5651" max="5652" width="4.85546875" style="94" customWidth="1"/>
    <col min="5653" max="5654" width="9.140625" style="94"/>
    <col min="5655" max="5656" width="4.85546875" style="94" customWidth="1"/>
    <col min="5657" max="5658" width="9.140625" style="94"/>
    <col min="5659" max="5660" width="4.85546875" style="94" customWidth="1"/>
    <col min="5661" max="5662" width="9.140625" style="94"/>
    <col min="5663" max="5664" width="4.85546875" style="94" customWidth="1"/>
    <col min="5665" max="5666" width="9.140625" style="94"/>
    <col min="5667" max="5668" width="4.85546875" style="94" customWidth="1"/>
    <col min="5669" max="5670" width="9.140625" style="94"/>
    <col min="5671" max="5672" width="4.85546875" style="94" customWidth="1"/>
    <col min="5673" max="5674" width="9.140625" style="94"/>
    <col min="5675" max="5676" width="4.85546875" style="94" customWidth="1"/>
    <col min="5677" max="5894" width="9.140625" style="94"/>
    <col min="5895" max="5896" width="4.85546875" style="94" customWidth="1"/>
    <col min="5897" max="5898" width="9.140625" style="94"/>
    <col min="5899" max="5900" width="4.85546875" style="94" customWidth="1"/>
    <col min="5901" max="5902" width="9.140625" style="94"/>
    <col min="5903" max="5904" width="4.85546875" style="94" customWidth="1"/>
    <col min="5905" max="5906" width="9.140625" style="94"/>
    <col min="5907" max="5908" width="4.85546875" style="94" customWidth="1"/>
    <col min="5909" max="5910" width="9.140625" style="94"/>
    <col min="5911" max="5912" width="4.85546875" style="94" customWidth="1"/>
    <col min="5913" max="5914" width="9.140625" style="94"/>
    <col min="5915" max="5916" width="4.85546875" style="94" customWidth="1"/>
    <col min="5917" max="5918" width="9.140625" style="94"/>
    <col min="5919" max="5920" width="4.85546875" style="94" customWidth="1"/>
    <col min="5921" max="5922" width="9.140625" style="94"/>
    <col min="5923" max="5924" width="4.85546875" style="94" customWidth="1"/>
    <col min="5925" max="5926" width="9.140625" style="94"/>
    <col min="5927" max="5928" width="4.85546875" style="94" customWidth="1"/>
    <col min="5929" max="5930" width="9.140625" style="94"/>
    <col min="5931" max="5932" width="4.85546875" style="94" customWidth="1"/>
    <col min="5933" max="6150" width="9.140625" style="94"/>
    <col min="6151" max="6152" width="4.85546875" style="94" customWidth="1"/>
    <col min="6153" max="6154" width="9.140625" style="94"/>
    <col min="6155" max="6156" width="4.85546875" style="94" customWidth="1"/>
    <col min="6157" max="6158" width="9.140625" style="94"/>
    <col min="6159" max="6160" width="4.85546875" style="94" customWidth="1"/>
    <col min="6161" max="6162" width="9.140625" style="94"/>
    <col min="6163" max="6164" width="4.85546875" style="94" customWidth="1"/>
    <col min="6165" max="6166" width="9.140625" style="94"/>
    <col min="6167" max="6168" width="4.85546875" style="94" customWidth="1"/>
    <col min="6169" max="6170" width="9.140625" style="94"/>
    <col min="6171" max="6172" width="4.85546875" style="94" customWidth="1"/>
    <col min="6173" max="6174" width="9.140625" style="94"/>
    <col min="6175" max="6176" width="4.85546875" style="94" customWidth="1"/>
    <col min="6177" max="6178" width="9.140625" style="94"/>
    <col min="6179" max="6180" width="4.85546875" style="94" customWidth="1"/>
    <col min="6181" max="6182" width="9.140625" style="94"/>
    <col min="6183" max="6184" width="4.85546875" style="94" customWidth="1"/>
    <col min="6185" max="6186" width="9.140625" style="94"/>
    <col min="6187" max="6188" width="4.85546875" style="94" customWidth="1"/>
    <col min="6189" max="6406" width="9.140625" style="94"/>
    <col min="6407" max="6408" width="4.85546875" style="94" customWidth="1"/>
    <col min="6409" max="6410" width="9.140625" style="94"/>
    <col min="6411" max="6412" width="4.85546875" style="94" customWidth="1"/>
    <col min="6413" max="6414" width="9.140625" style="94"/>
    <col min="6415" max="6416" width="4.85546875" style="94" customWidth="1"/>
    <col min="6417" max="6418" width="9.140625" style="94"/>
    <col min="6419" max="6420" width="4.85546875" style="94" customWidth="1"/>
    <col min="6421" max="6422" width="9.140625" style="94"/>
    <col min="6423" max="6424" width="4.85546875" style="94" customWidth="1"/>
    <col min="6425" max="6426" width="9.140625" style="94"/>
    <col min="6427" max="6428" width="4.85546875" style="94" customWidth="1"/>
    <col min="6429" max="6430" width="9.140625" style="94"/>
    <col min="6431" max="6432" width="4.85546875" style="94" customWidth="1"/>
    <col min="6433" max="6434" width="9.140625" style="94"/>
    <col min="6435" max="6436" width="4.85546875" style="94" customWidth="1"/>
    <col min="6437" max="6438" width="9.140625" style="94"/>
    <col min="6439" max="6440" width="4.85546875" style="94" customWidth="1"/>
    <col min="6441" max="6442" width="9.140625" style="94"/>
    <col min="6443" max="6444" width="4.85546875" style="94" customWidth="1"/>
    <col min="6445" max="6662" width="9.140625" style="94"/>
    <col min="6663" max="6664" width="4.85546875" style="94" customWidth="1"/>
    <col min="6665" max="6666" width="9.140625" style="94"/>
    <col min="6667" max="6668" width="4.85546875" style="94" customWidth="1"/>
    <col min="6669" max="6670" width="9.140625" style="94"/>
    <col min="6671" max="6672" width="4.85546875" style="94" customWidth="1"/>
    <col min="6673" max="6674" width="9.140625" style="94"/>
    <col min="6675" max="6676" width="4.85546875" style="94" customWidth="1"/>
    <col min="6677" max="6678" width="9.140625" style="94"/>
    <col min="6679" max="6680" width="4.85546875" style="94" customWidth="1"/>
    <col min="6681" max="6682" width="9.140625" style="94"/>
    <col min="6683" max="6684" width="4.85546875" style="94" customWidth="1"/>
    <col min="6685" max="6686" width="9.140625" style="94"/>
    <col min="6687" max="6688" width="4.85546875" style="94" customWidth="1"/>
    <col min="6689" max="6690" width="9.140625" style="94"/>
    <col min="6691" max="6692" width="4.85546875" style="94" customWidth="1"/>
    <col min="6693" max="6694" width="9.140625" style="94"/>
    <col min="6695" max="6696" width="4.85546875" style="94" customWidth="1"/>
    <col min="6697" max="6698" width="9.140625" style="94"/>
    <col min="6699" max="6700" width="4.85546875" style="94" customWidth="1"/>
    <col min="6701" max="6918" width="9.140625" style="94"/>
    <col min="6919" max="6920" width="4.85546875" style="94" customWidth="1"/>
    <col min="6921" max="6922" width="9.140625" style="94"/>
    <col min="6923" max="6924" width="4.85546875" style="94" customWidth="1"/>
    <col min="6925" max="6926" width="9.140625" style="94"/>
    <col min="6927" max="6928" width="4.85546875" style="94" customWidth="1"/>
    <col min="6929" max="6930" width="9.140625" style="94"/>
    <col min="6931" max="6932" width="4.85546875" style="94" customWidth="1"/>
    <col min="6933" max="6934" width="9.140625" style="94"/>
    <col min="6935" max="6936" width="4.85546875" style="94" customWidth="1"/>
    <col min="6937" max="6938" width="9.140625" style="94"/>
    <col min="6939" max="6940" width="4.85546875" style="94" customWidth="1"/>
    <col min="6941" max="6942" width="9.140625" style="94"/>
    <col min="6943" max="6944" width="4.85546875" style="94" customWidth="1"/>
    <col min="6945" max="6946" width="9.140625" style="94"/>
    <col min="6947" max="6948" width="4.85546875" style="94" customWidth="1"/>
    <col min="6949" max="6950" width="9.140625" style="94"/>
    <col min="6951" max="6952" width="4.85546875" style="94" customWidth="1"/>
    <col min="6953" max="6954" width="9.140625" style="94"/>
    <col min="6955" max="6956" width="4.85546875" style="94" customWidth="1"/>
    <col min="6957" max="7174" width="9.140625" style="94"/>
    <col min="7175" max="7176" width="4.85546875" style="94" customWidth="1"/>
    <col min="7177" max="7178" width="9.140625" style="94"/>
    <col min="7179" max="7180" width="4.85546875" style="94" customWidth="1"/>
    <col min="7181" max="7182" width="9.140625" style="94"/>
    <col min="7183" max="7184" width="4.85546875" style="94" customWidth="1"/>
    <col min="7185" max="7186" width="9.140625" style="94"/>
    <col min="7187" max="7188" width="4.85546875" style="94" customWidth="1"/>
    <col min="7189" max="7190" width="9.140625" style="94"/>
    <col min="7191" max="7192" width="4.85546875" style="94" customWidth="1"/>
    <col min="7193" max="7194" width="9.140625" style="94"/>
    <col min="7195" max="7196" width="4.85546875" style="94" customWidth="1"/>
    <col min="7197" max="7198" width="9.140625" style="94"/>
    <col min="7199" max="7200" width="4.85546875" style="94" customWidth="1"/>
    <col min="7201" max="7202" width="9.140625" style="94"/>
    <col min="7203" max="7204" width="4.85546875" style="94" customWidth="1"/>
    <col min="7205" max="7206" width="9.140625" style="94"/>
    <col min="7207" max="7208" width="4.85546875" style="94" customWidth="1"/>
    <col min="7209" max="7210" width="9.140625" style="94"/>
    <col min="7211" max="7212" width="4.85546875" style="94" customWidth="1"/>
    <col min="7213" max="7430" width="9.140625" style="94"/>
    <col min="7431" max="7432" width="4.85546875" style="94" customWidth="1"/>
    <col min="7433" max="7434" width="9.140625" style="94"/>
    <col min="7435" max="7436" width="4.85546875" style="94" customWidth="1"/>
    <col min="7437" max="7438" width="9.140625" style="94"/>
    <col min="7439" max="7440" width="4.85546875" style="94" customWidth="1"/>
    <col min="7441" max="7442" width="9.140625" style="94"/>
    <col min="7443" max="7444" width="4.85546875" style="94" customWidth="1"/>
    <col min="7445" max="7446" width="9.140625" style="94"/>
    <col min="7447" max="7448" width="4.85546875" style="94" customWidth="1"/>
    <col min="7449" max="7450" width="9.140625" style="94"/>
    <col min="7451" max="7452" width="4.85546875" style="94" customWidth="1"/>
    <col min="7453" max="7454" width="9.140625" style="94"/>
    <col min="7455" max="7456" width="4.85546875" style="94" customWidth="1"/>
    <col min="7457" max="7458" width="9.140625" style="94"/>
    <col min="7459" max="7460" width="4.85546875" style="94" customWidth="1"/>
    <col min="7461" max="7462" width="9.140625" style="94"/>
    <col min="7463" max="7464" width="4.85546875" style="94" customWidth="1"/>
    <col min="7465" max="7466" width="9.140625" style="94"/>
    <col min="7467" max="7468" width="4.85546875" style="94" customWidth="1"/>
    <col min="7469" max="7686" width="9.140625" style="94"/>
    <col min="7687" max="7688" width="4.85546875" style="94" customWidth="1"/>
    <col min="7689" max="7690" width="9.140625" style="94"/>
    <col min="7691" max="7692" width="4.85546875" style="94" customWidth="1"/>
    <col min="7693" max="7694" width="9.140625" style="94"/>
    <col min="7695" max="7696" width="4.85546875" style="94" customWidth="1"/>
    <col min="7697" max="7698" width="9.140625" style="94"/>
    <col min="7699" max="7700" width="4.85546875" style="94" customWidth="1"/>
    <col min="7701" max="7702" width="9.140625" style="94"/>
    <col min="7703" max="7704" width="4.85546875" style="94" customWidth="1"/>
    <col min="7705" max="7706" width="9.140625" style="94"/>
    <col min="7707" max="7708" width="4.85546875" style="94" customWidth="1"/>
    <col min="7709" max="7710" width="9.140625" style="94"/>
    <col min="7711" max="7712" width="4.85546875" style="94" customWidth="1"/>
    <col min="7713" max="7714" width="9.140625" style="94"/>
    <col min="7715" max="7716" width="4.85546875" style="94" customWidth="1"/>
    <col min="7717" max="7718" width="9.140625" style="94"/>
    <col min="7719" max="7720" width="4.85546875" style="94" customWidth="1"/>
    <col min="7721" max="7722" width="9.140625" style="94"/>
    <col min="7723" max="7724" width="4.85546875" style="94" customWidth="1"/>
    <col min="7725" max="7942" width="9.140625" style="94"/>
    <col min="7943" max="7944" width="4.85546875" style="94" customWidth="1"/>
    <col min="7945" max="7946" width="9.140625" style="94"/>
    <col min="7947" max="7948" width="4.85546875" style="94" customWidth="1"/>
    <col min="7949" max="7950" width="9.140625" style="94"/>
    <col min="7951" max="7952" width="4.85546875" style="94" customWidth="1"/>
    <col min="7953" max="7954" width="9.140625" style="94"/>
    <col min="7955" max="7956" width="4.85546875" style="94" customWidth="1"/>
    <col min="7957" max="7958" width="9.140625" style="94"/>
    <col min="7959" max="7960" width="4.85546875" style="94" customWidth="1"/>
    <col min="7961" max="7962" width="9.140625" style="94"/>
    <col min="7963" max="7964" width="4.85546875" style="94" customWidth="1"/>
    <col min="7965" max="7966" width="9.140625" style="94"/>
    <col min="7967" max="7968" width="4.85546875" style="94" customWidth="1"/>
    <col min="7969" max="7970" width="9.140625" style="94"/>
    <col min="7971" max="7972" width="4.85546875" style="94" customWidth="1"/>
    <col min="7973" max="7974" width="9.140625" style="94"/>
    <col min="7975" max="7976" width="4.85546875" style="94" customWidth="1"/>
    <col min="7977" max="7978" width="9.140625" style="94"/>
    <col min="7979" max="7980" width="4.85546875" style="94" customWidth="1"/>
    <col min="7981" max="8198" width="9.140625" style="94"/>
    <col min="8199" max="8200" width="4.85546875" style="94" customWidth="1"/>
    <col min="8201" max="8202" width="9.140625" style="94"/>
    <col min="8203" max="8204" width="4.85546875" style="94" customWidth="1"/>
    <col min="8205" max="8206" width="9.140625" style="94"/>
    <col min="8207" max="8208" width="4.85546875" style="94" customWidth="1"/>
    <col min="8209" max="8210" width="9.140625" style="94"/>
    <col min="8211" max="8212" width="4.85546875" style="94" customWidth="1"/>
    <col min="8213" max="8214" width="9.140625" style="94"/>
    <col min="8215" max="8216" width="4.85546875" style="94" customWidth="1"/>
    <col min="8217" max="8218" width="9.140625" style="94"/>
    <col min="8219" max="8220" width="4.85546875" style="94" customWidth="1"/>
    <col min="8221" max="8222" width="9.140625" style="94"/>
    <col min="8223" max="8224" width="4.85546875" style="94" customWidth="1"/>
    <col min="8225" max="8226" width="9.140625" style="94"/>
    <col min="8227" max="8228" width="4.85546875" style="94" customWidth="1"/>
    <col min="8229" max="8230" width="9.140625" style="94"/>
    <col min="8231" max="8232" width="4.85546875" style="94" customWidth="1"/>
    <col min="8233" max="8234" width="9.140625" style="94"/>
    <col min="8235" max="8236" width="4.85546875" style="94" customWidth="1"/>
    <col min="8237" max="8454" width="9.140625" style="94"/>
    <col min="8455" max="8456" width="4.85546875" style="94" customWidth="1"/>
    <col min="8457" max="8458" width="9.140625" style="94"/>
    <col min="8459" max="8460" width="4.85546875" style="94" customWidth="1"/>
    <col min="8461" max="8462" width="9.140625" style="94"/>
    <col min="8463" max="8464" width="4.85546875" style="94" customWidth="1"/>
    <col min="8465" max="8466" width="9.140625" style="94"/>
    <col min="8467" max="8468" width="4.85546875" style="94" customWidth="1"/>
    <col min="8469" max="8470" width="9.140625" style="94"/>
    <col min="8471" max="8472" width="4.85546875" style="94" customWidth="1"/>
    <col min="8473" max="8474" width="9.140625" style="94"/>
    <col min="8475" max="8476" width="4.85546875" style="94" customWidth="1"/>
    <col min="8477" max="8478" width="9.140625" style="94"/>
    <col min="8479" max="8480" width="4.85546875" style="94" customWidth="1"/>
    <col min="8481" max="8482" width="9.140625" style="94"/>
    <col min="8483" max="8484" width="4.85546875" style="94" customWidth="1"/>
    <col min="8485" max="8486" width="9.140625" style="94"/>
    <col min="8487" max="8488" width="4.85546875" style="94" customWidth="1"/>
    <col min="8489" max="8490" width="9.140625" style="94"/>
    <col min="8491" max="8492" width="4.85546875" style="94" customWidth="1"/>
    <col min="8493" max="8710" width="9.140625" style="94"/>
    <col min="8711" max="8712" width="4.85546875" style="94" customWidth="1"/>
    <col min="8713" max="8714" width="9.140625" style="94"/>
    <col min="8715" max="8716" width="4.85546875" style="94" customWidth="1"/>
    <col min="8717" max="8718" width="9.140625" style="94"/>
    <col min="8719" max="8720" width="4.85546875" style="94" customWidth="1"/>
    <col min="8721" max="8722" width="9.140625" style="94"/>
    <col min="8723" max="8724" width="4.85546875" style="94" customWidth="1"/>
    <col min="8725" max="8726" width="9.140625" style="94"/>
    <col min="8727" max="8728" width="4.85546875" style="94" customWidth="1"/>
    <col min="8729" max="8730" width="9.140625" style="94"/>
    <col min="8731" max="8732" width="4.85546875" style="94" customWidth="1"/>
    <col min="8733" max="8734" width="9.140625" style="94"/>
    <col min="8735" max="8736" width="4.85546875" style="94" customWidth="1"/>
    <col min="8737" max="8738" width="9.140625" style="94"/>
    <col min="8739" max="8740" width="4.85546875" style="94" customWidth="1"/>
    <col min="8741" max="8742" width="9.140625" style="94"/>
    <col min="8743" max="8744" width="4.85546875" style="94" customWidth="1"/>
    <col min="8745" max="8746" width="9.140625" style="94"/>
    <col min="8747" max="8748" width="4.85546875" style="94" customWidth="1"/>
    <col min="8749" max="8966" width="9.140625" style="94"/>
    <col min="8967" max="8968" width="4.85546875" style="94" customWidth="1"/>
    <col min="8969" max="8970" width="9.140625" style="94"/>
    <col min="8971" max="8972" width="4.85546875" style="94" customWidth="1"/>
    <col min="8973" max="8974" width="9.140625" style="94"/>
    <col min="8975" max="8976" width="4.85546875" style="94" customWidth="1"/>
    <col min="8977" max="8978" width="9.140625" style="94"/>
    <col min="8979" max="8980" width="4.85546875" style="94" customWidth="1"/>
    <col min="8981" max="8982" width="9.140625" style="94"/>
    <col min="8983" max="8984" width="4.85546875" style="94" customWidth="1"/>
    <col min="8985" max="8986" width="9.140625" style="94"/>
    <col min="8987" max="8988" width="4.85546875" style="94" customWidth="1"/>
    <col min="8989" max="8990" width="9.140625" style="94"/>
    <col min="8991" max="8992" width="4.85546875" style="94" customWidth="1"/>
    <col min="8993" max="8994" width="9.140625" style="94"/>
    <col min="8995" max="8996" width="4.85546875" style="94" customWidth="1"/>
    <col min="8997" max="8998" width="9.140625" style="94"/>
    <col min="8999" max="9000" width="4.85546875" style="94" customWidth="1"/>
    <col min="9001" max="9002" width="9.140625" style="94"/>
    <col min="9003" max="9004" width="4.85546875" style="94" customWidth="1"/>
    <col min="9005" max="9222" width="9.140625" style="94"/>
    <col min="9223" max="9224" width="4.85546875" style="94" customWidth="1"/>
    <col min="9225" max="9226" width="9.140625" style="94"/>
    <col min="9227" max="9228" width="4.85546875" style="94" customWidth="1"/>
    <col min="9229" max="9230" width="9.140625" style="94"/>
    <col min="9231" max="9232" width="4.85546875" style="94" customWidth="1"/>
    <col min="9233" max="9234" width="9.140625" style="94"/>
    <col min="9235" max="9236" width="4.85546875" style="94" customWidth="1"/>
    <col min="9237" max="9238" width="9.140625" style="94"/>
    <col min="9239" max="9240" width="4.85546875" style="94" customWidth="1"/>
    <col min="9241" max="9242" width="9.140625" style="94"/>
    <col min="9243" max="9244" width="4.85546875" style="94" customWidth="1"/>
    <col min="9245" max="9246" width="9.140625" style="94"/>
    <col min="9247" max="9248" width="4.85546875" style="94" customWidth="1"/>
    <col min="9249" max="9250" width="9.140625" style="94"/>
    <col min="9251" max="9252" width="4.85546875" style="94" customWidth="1"/>
    <col min="9253" max="9254" width="9.140625" style="94"/>
    <col min="9255" max="9256" width="4.85546875" style="94" customWidth="1"/>
    <col min="9257" max="9258" width="9.140625" style="94"/>
    <col min="9259" max="9260" width="4.85546875" style="94" customWidth="1"/>
    <col min="9261" max="9478" width="9.140625" style="94"/>
    <col min="9479" max="9480" width="4.85546875" style="94" customWidth="1"/>
    <col min="9481" max="9482" width="9.140625" style="94"/>
    <col min="9483" max="9484" width="4.85546875" style="94" customWidth="1"/>
    <col min="9485" max="9486" width="9.140625" style="94"/>
    <col min="9487" max="9488" width="4.85546875" style="94" customWidth="1"/>
    <col min="9489" max="9490" width="9.140625" style="94"/>
    <col min="9491" max="9492" width="4.85546875" style="94" customWidth="1"/>
    <col min="9493" max="9494" width="9.140625" style="94"/>
    <col min="9495" max="9496" width="4.85546875" style="94" customWidth="1"/>
    <col min="9497" max="9498" width="9.140625" style="94"/>
    <col min="9499" max="9500" width="4.85546875" style="94" customWidth="1"/>
    <col min="9501" max="9502" width="9.140625" style="94"/>
    <col min="9503" max="9504" width="4.85546875" style="94" customWidth="1"/>
    <col min="9505" max="9506" width="9.140625" style="94"/>
    <col min="9507" max="9508" width="4.85546875" style="94" customWidth="1"/>
    <col min="9509" max="9510" width="9.140625" style="94"/>
    <col min="9511" max="9512" width="4.85546875" style="94" customWidth="1"/>
    <col min="9513" max="9514" width="9.140625" style="94"/>
    <col min="9515" max="9516" width="4.85546875" style="94" customWidth="1"/>
    <col min="9517" max="9734" width="9.140625" style="94"/>
    <col min="9735" max="9736" width="4.85546875" style="94" customWidth="1"/>
    <col min="9737" max="9738" width="9.140625" style="94"/>
    <col min="9739" max="9740" width="4.85546875" style="94" customWidth="1"/>
    <col min="9741" max="9742" width="9.140625" style="94"/>
    <col min="9743" max="9744" width="4.85546875" style="94" customWidth="1"/>
    <col min="9745" max="9746" width="9.140625" style="94"/>
    <col min="9747" max="9748" width="4.85546875" style="94" customWidth="1"/>
    <col min="9749" max="9750" width="9.140625" style="94"/>
    <col min="9751" max="9752" width="4.85546875" style="94" customWidth="1"/>
    <col min="9753" max="9754" width="9.140625" style="94"/>
    <col min="9755" max="9756" width="4.85546875" style="94" customWidth="1"/>
    <col min="9757" max="9758" width="9.140625" style="94"/>
    <col min="9759" max="9760" width="4.85546875" style="94" customWidth="1"/>
    <col min="9761" max="9762" width="9.140625" style="94"/>
    <col min="9763" max="9764" width="4.85546875" style="94" customWidth="1"/>
    <col min="9765" max="9766" width="9.140625" style="94"/>
    <col min="9767" max="9768" width="4.85546875" style="94" customWidth="1"/>
    <col min="9769" max="9770" width="9.140625" style="94"/>
    <col min="9771" max="9772" width="4.85546875" style="94" customWidth="1"/>
    <col min="9773" max="9990" width="9.140625" style="94"/>
    <col min="9991" max="9992" width="4.85546875" style="94" customWidth="1"/>
    <col min="9993" max="9994" width="9.140625" style="94"/>
    <col min="9995" max="9996" width="4.85546875" style="94" customWidth="1"/>
    <col min="9997" max="9998" width="9.140625" style="94"/>
    <col min="9999" max="10000" width="4.85546875" style="94" customWidth="1"/>
    <col min="10001" max="10002" width="9.140625" style="94"/>
    <col min="10003" max="10004" width="4.85546875" style="94" customWidth="1"/>
    <col min="10005" max="10006" width="9.140625" style="94"/>
    <col min="10007" max="10008" width="4.85546875" style="94" customWidth="1"/>
    <col min="10009" max="10010" width="9.140625" style="94"/>
    <col min="10011" max="10012" width="4.85546875" style="94" customWidth="1"/>
    <col min="10013" max="10014" width="9.140625" style="94"/>
    <col min="10015" max="10016" width="4.85546875" style="94" customWidth="1"/>
    <col min="10017" max="10018" width="9.140625" style="94"/>
    <col min="10019" max="10020" width="4.85546875" style="94" customWidth="1"/>
    <col min="10021" max="10022" width="9.140625" style="94"/>
    <col min="10023" max="10024" width="4.85546875" style="94" customWidth="1"/>
    <col min="10025" max="10026" width="9.140625" style="94"/>
    <col min="10027" max="10028" width="4.85546875" style="94" customWidth="1"/>
    <col min="10029" max="10246" width="9.140625" style="94"/>
    <col min="10247" max="10248" width="4.85546875" style="94" customWidth="1"/>
    <col min="10249" max="10250" width="9.140625" style="94"/>
    <col min="10251" max="10252" width="4.85546875" style="94" customWidth="1"/>
    <col min="10253" max="10254" width="9.140625" style="94"/>
    <col min="10255" max="10256" width="4.85546875" style="94" customWidth="1"/>
    <col min="10257" max="10258" width="9.140625" style="94"/>
    <col min="10259" max="10260" width="4.85546875" style="94" customWidth="1"/>
    <col min="10261" max="10262" width="9.140625" style="94"/>
    <col min="10263" max="10264" width="4.85546875" style="94" customWidth="1"/>
    <col min="10265" max="10266" width="9.140625" style="94"/>
    <col min="10267" max="10268" width="4.85546875" style="94" customWidth="1"/>
    <col min="10269" max="10270" width="9.140625" style="94"/>
    <col min="10271" max="10272" width="4.85546875" style="94" customWidth="1"/>
    <col min="10273" max="10274" width="9.140625" style="94"/>
    <col min="10275" max="10276" width="4.85546875" style="94" customWidth="1"/>
    <col min="10277" max="10278" width="9.140625" style="94"/>
    <col min="10279" max="10280" width="4.85546875" style="94" customWidth="1"/>
    <col min="10281" max="10282" width="9.140625" style="94"/>
    <col min="10283" max="10284" width="4.85546875" style="94" customWidth="1"/>
    <col min="10285" max="10502" width="9.140625" style="94"/>
    <col min="10503" max="10504" width="4.85546875" style="94" customWidth="1"/>
    <col min="10505" max="10506" width="9.140625" style="94"/>
    <col min="10507" max="10508" width="4.85546875" style="94" customWidth="1"/>
    <col min="10509" max="10510" width="9.140625" style="94"/>
    <col min="10511" max="10512" width="4.85546875" style="94" customWidth="1"/>
    <col min="10513" max="10514" width="9.140625" style="94"/>
    <col min="10515" max="10516" width="4.85546875" style="94" customWidth="1"/>
    <col min="10517" max="10518" width="9.140625" style="94"/>
    <col min="10519" max="10520" width="4.85546875" style="94" customWidth="1"/>
    <col min="10521" max="10522" width="9.140625" style="94"/>
    <col min="10523" max="10524" width="4.85546875" style="94" customWidth="1"/>
    <col min="10525" max="10526" width="9.140625" style="94"/>
    <col min="10527" max="10528" width="4.85546875" style="94" customWidth="1"/>
    <col min="10529" max="10530" width="9.140625" style="94"/>
    <col min="10531" max="10532" width="4.85546875" style="94" customWidth="1"/>
    <col min="10533" max="10534" width="9.140625" style="94"/>
    <col min="10535" max="10536" width="4.85546875" style="94" customWidth="1"/>
    <col min="10537" max="10538" width="9.140625" style="94"/>
    <col min="10539" max="10540" width="4.85546875" style="94" customWidth="1"/>
    <col min="10541" max="10758" width="9.140625" style="94"/>
    <col min="10759" max="10760" width="4.85546875" style="94" customWidth="1"/>
    <col min="10761" max="10762" width="9.140625" style="94"/>
    <col min="10763" max="10764" width="4.85546875" style="94" customWidth="1"/>
    <col min="10765" max="10766" width="9.140625" style="94"/>
    <col min="10767" max="10768" width="4.85546875" style="94" customWidth="1"/>
    <col min="10769" max="10770" width="9.140625" style="94"/>
    <col min="10771" max="10772" width="4.85546875" style="94" customWidth="1"/>
    <col min="10773" max="10774" width="9.140625" style="94"/>
    <col min="10775" max="10776" width="4.85546875" style="94" customWidth="1"/>
    <col min="10777" max="10778" width="9.140625" style="94"/>
    <col min="10779" max="10780" width="4.85546875" style="94" customWidth="1"/>
    <col min="10781" max="10782" width="9.140625" style="94"/>
    <col min="10783" max="10784" width="4.85546875" style="94" customWidth="1"/>
    <col min="10785" max="10786" width="9.140625" style="94"/>
    <col min="10787" max="10788" width="4.85546875" style="94" customWidth="1"/>
    <col min="10789" max="10790" width="9.140625" style="94"/>
    <col min="10791" max="10792" width="4.85546875" style="94" customWidth="1"/>
    <col min="10793" max="10794" width="9.140625" style="94"/>
    <col min="10795" max="10796" width="4.85546875" style="94" customWidth="1"/>
    <col min="10797" max="11014" width="9.140625" style="94"/>
    <col min="11015" max="11016" width="4.85546875" style="94" customWidth="1"/>
    <col min="11017" max="11018" width="9.140625" style="94"/>
    <col min="11019" max="11020" width="4.85546875" style="94" customWidth="1"/>
    <col min="11021" max="11022" width="9.140625" style="94"/>
    <col min="11023" max="11024" width="4.85546875" style="94" customWidth="1"/>
    <col min="11025" max="11026" width="9.140625" style="94"/>
    <col min="11027" max="11028" width="4.85546875" style="94" customWidth="1"/>
    <col min="11029" max="11030" width="9.140625" style="94"/>
    <col min="11031" max="11032" width="4.85546875" style="94" customWidth="1"/>
    <col min="11033" max="11034" width="9.140625" style="94"/>
    <col min="11035" max="11036" width="4.85546875" style="94" customWidth="1"/>
    <col min="11037" max="11038" width="9.140625" style="94"/>
    <col min="11039" max="11040" width="4.85546875" style="94" customWidth="1"/>
    <col min="11041" max="11042" width="9.140625" style="94"/>
    <col min="11043" max="11044" width="4.85546875" style="94" customWidth="1"/>
    <col min="11045" max="11046" width="9.140625" style="94"/>
    <col min="11047" max="11048" width="4.85546875" style="94" customWidth="1"/>
    <col min="11049" max="11050" width="9.140625" style="94"/>
    <col min="11051" max="11052" width="4.85546875" style="94" customWidth="1"/>
    <col min="11053" max="11270" width="9.140625" style="94"/>
    <col min="11271" max="11272" width="4.85546875" style="94" customWidth="1"/>
    <col min="11273" max="11274" width="9.140625" style="94"/>
    <col min="11275" max="11276" width="4.85546875" style="94" customWidth="1"/>
    <col min="11277" max="11278" width="9.140625" style="94"/>
    <col min="11279" max="11280" width="4.85546875" style="94" customWidth="1"/>
    <col min="11281" max="11282" width="9.140625" style="94"/>
    <col min="11283" max="11284" width="4.85546875" style="94" customWidth="1"/>
    <col min="11285" max="11286" width="9.140625" style="94"/>
    <col min="11287" max="11288" width="4.85546875" style="94" customWidth="1"/>
    <col min="11289" max="11290" width="9.140625" style="94"/>
    <col min="11291" max="11292" width="4.85546875" style="94" customWidth="1"/>
    <col min="11293" max="11294" width="9.140625" style="94"/>
    <col min="11295" max="11296" width="4.85546875" style="94" customWidth="1"/>
    <col min="11297" max="11298" width="9.140625" style="94"/>
    <col min="11299" max="11300" width="4.85546875" style="94" customWidth="1"/>
    <col min="11301" max="11302" width="9.140625" style="94"/>
    <col min="11303" max="11304" width="4.85546875" style="94" customWidth="1"/>
    <col min="11305" max="11306" width="9.140625" style="94"/>
    <col min="11307" max="11308" width="4.85546875" style="94" customWidth="1"/>
    <col min="11309" max="11526" width="9.140625" style="94"/>
    <col min="11527" max="11528" width="4.85546875" style="94" customWidth="1"/>
    <col min="11529" max="11530" width="9.140625" style="94"/>
    <col min="11531" max="11532" width="4.85546875" style="94" customWidth="1"/>
    <col min="11533" max="11534" width="9.140625" style="94"/>
    <col min="11535" max="11536" width="4.85546875" style="94" customWidth="1"/>
    <col min="11537" max="11538" width="9.140625" style="94"/>
    <col min="11539" max="11540" width="4.85546875" style="94" customWidth="1"/>
    <col min="11541" max="11542" width="9.140625" style="94"/>
    <col min="11543" max="11544" width="4.85546875" style="94" customWidth="1"/>
    <col min="11545" max="11546" width="9.140625" style="94"/>
    <col min="11547" max="11548" width="4.85546875" style="94" customWidth="1"/>
    <col min="11549" max="11550" width="9.140625" style="94"/>
    <col min="11551" max="11552" width="4.85546875" style="94" customWidth="1"/>
    <col min="11553" max="11554" width="9.140625" style="94"/>
    <col min="11555" max="11556" width="4.85546875" style="94" customWidth="1"/>
    <col min="11557" max="11558" width="9.140625" style="94"/>
    <col min="11559" max="11560" width="4.85546875" style="94" customWidth="1"/>
    <col min="11561" max="11562" width="9.140625" style="94"/>
    <col min="11563" max="11564" width="4.85546875" style="94" customWidth="1"/>
    <col min="11565" max="11782" width="9.140625" style="94"/>
    <col min="11783" max="11784" width="4.85546875" style="94" customWidth="1"/>
    <col min="11785" max="11786" width="9.140625" style="94"/>
    <col min="11787" max="11788" width="4.85546875" style="94" customWidth="1"/>
    <col min="11789" max="11790" width="9.140625" style="94"/>
    <col min="11791" max="11792" width="4.85546875" style="94" customWidth="1"/>
    <col min="11793" max="11794" width="9.140625" style="94"/>
    <col min="11795" max="11796" width="4.85546875" style="94" customWidth="1"/>
    <col min="11797" max="11798" width="9.140625" style="94"/>
    <col min="11799" max="11800" width="4.85546875" style="94" customWidth="1"/>
    <col min="11801" max="11802" width="9.140625" style="94"/>
    <col min="11803" max="11804" width="4.85546875" style="94" customWidth="1"/>
    <col min="11805" max="11806" width="9.140625" style="94"/>
    <col min="11807" max="11808" width="4.85546875" style="94" customWidth="1"/>
    <col min="11809" max="11810" width="9.140625" style="94"/>
    <col min="11811" max="11812" width="4.85546875" style="94" customWidth="1"/>
    <col min="11813" max="11814" width="9.140625" style="94"/>
    <col min="11815" max="11816" width="4.85546875" style="94" customWidth="1"/>
    <col min="11817" max="11818" width="9.140625" style="94"/>
    <col min="11819" max="11820" width="4.85546875" style="94" customWidth="1"/>
    <col min="11821" max="12038" width="9.140625" style="94"/>
    <col min="12039" max="12040" width="4.85546875" style="94" customWidth="1"/>
    <col min="12041" max="12042" width="9.140625" style="94"/>
    <col min="12043" max="12044" width="4.85546875" style="94" customWidth="1"/>
    <col min="12045" max="12046" width="9.140625" style="94"/>
    <col min="12047" max="12048" width="4.85546875" style="94" customWidth="1"/>
    <col min="12049" max="12050" width="9.140625" style="94"/>
    <col min="12051" max="12052" width="4.85546875" style="94" customWidth="1"/>
    <col min="12053" max="12054" width="9.140625" style="94"/>
    <col min="12055" max="12056" width="4.85546875" style="94" customWidth="1"/>
    <col min="12057" max="12058" width="9.140625" style="94"/>
    <col min="12059" max="12060" width="4.85546875" style="94" customWidth="1"/>
    <col min="12061" max="12062" width="9.140625" style="94"/>
    <col min="12063" max="12064" width="4.85546875" style="94" customWidth="1"/>
    <col min="12065" max="12066" width="9.140625" style="94"/>
    <col min="12067" max="12068" width="4.85546875" style="94" customWidth="1"/>
    <col min="12069" max="12070" width="9.140625" style="94"/>
    <col min="12071" max="12072" width="4.85546875" style="94" customWidth="1"/>
    <col min="12073" max="12074" width="9.140625" style="94"/>
    <col min="12075" max="12076" width="4.85546875" style="94" customWidth="1"/>
    <col min="12077" max="12294" width="9.140625" style="94"/>
    <col min="12295" max="12296" width="4.85546875" style="94" customWidth="1"/>
    <col min="12297" max="12298" width="9.140625" style="94"/>
    <col min="12299" max="12300" width="4.85546875" style="94" customWidth="1"/>
    <col min="12301" max="12302" width="9.140625" style="94"/>
    <col min="12303" max="12304" width="4.85546875" style="94" customWidth="1"/>
    <col min="12305" max="12306" width="9.140625" style="94"/>
    <col min="12307" max="12308" width="4.85546875" style="94" customWidth="1"/>
    <col min="12309" max="12310" width="9.140625" style="94"/>
    <col min="12311" max="12312" width="4.85546875" style="94" customWidth="1"/>
    <col min="12313" max="12314" width="9.140625" style="94"/>
    <col min="12315" max="12316" width="4.85546875" style="94" customWidth="1"/>
    <col min="12317" max="12318" width="9.140625" style="94"/>
    <col min="12319" max="12320" width="4.85546875" style="94" customWidth="1"/>
    <col min="12321" max="12322" width="9.140625" style="94"/>
    <col min="12323" max="12324" width="4.85546875" style="94" customWidth="1"/>
    <col min="12325" max="12326" width="9.140625" style="94"/>
    <col min="12327" max="12328" width="4.85546875" style="94" customWidth="1"/>
    <col min="12329" max="12330" width="9.140625" style="94"/>
    <col min="12331" max="12332" width="4.85546875" style="94" customWidth="1"/>
    <col min="12333" max="12550" width="9.140625" style="94"/>
    <col min="12551" max="12552" width="4.85546875" style="94" customWidth="1"/>
    <col min="12553" max="12554" width="9.140625" style="94"/>
    <col min="12555" max="12556" width="4.85546875" style="94" customWidth="1"/>
    <col min="12557" max="12558" width="9.140625" style="94"/>
    <col min="12559" max="12560" width="4.85546875" style="94" customWidth="1"/>
    <col min="12561" max="12562" width="9.140625" style="94"/>
    <col min="12563" max="12564" width="4.85546875" style="94" customWidth="1"/>
    <col min="12565" max="12566" width="9.140625" style="94"/>
    <col min="12567" max="12568" width="4.85546875" style="94" customWidth="1"/>
    <col min="12569" max="12570" width="9.140625" style="94"/>
    <col min="12571" max="12572" width="4.85546875" style="94" customWidth="1"/>
    <col min="12573" max="12574" width="9.140625" style="94"/>
    <col min="12575" max="12576" width="4.85546875" style="94" customWidth="1"/>
    <col min="12577" max="12578" width="9.140625" style="94"/>
    <col min="12579" max="12580" width="4.85546875" style="94" customWidth="1"/>
    <col min="12581" max="12582" width="9.140625" style="94"/>
    <col min="12583" max="12584" width="4.85546875" style="94" customWidth="1"/>
    <col min="12585" max="12586" width="9.140625" style="94"/>
    <col min="12587" max="12588" width="4.85546875" style="94" customWidth="1"/>
    <col min="12589" max="12806" width="9.140625" style="94"/>
    <col min="12807" max="12808" width="4.85546875" style="94" customWidth="1"/>
    <col min="12809" max="12810" width="9.140625" style="94"/>
    <col min="12811" max="12812" width="4.85546875" style="94" customWidth="1"/>
    <col min="12813" max="12814" width="9.140625" style="94"/>
    <col min="12815" max="12816" width="4.85546875" style="94" customWidth="1"/>
    <col min="12817" max="12818" width="9.140625" style="94"/>
    <col min="12819" max="12820" width="4.85546875" style="94" customWidth="1"/>
    <col min="12821" max="12822" width="9.140625" style="94"/>
    <col min="12823" max="12824" width="4.85546875" style="94" customWidth="1"/>
    <col min="12825" max="12826" width="9.140625" style="94"/>
    <col min="12827" max="12828" width="4.85546875" style="94" customWidth="1"/>
    <col min="12829" max="12830" width="9.140625" style="94"/>
    <col min="12831" max="12832" width="4.85546875" style="94" customWidth="1"/>
    <col min="12833" max="12834" width="9.140625" style="94"/>
    <col min="12835" max="12836" width="4.85546875" style="94" customWidth="1"/>
    <col min="12837" max="12838" width="9.140625" style="94"/>
    <col min="12839" max="12840" width="4.85546875" style="94" customWidth="1"/>
    <col min="12841" max="12842" width="9.140625" style="94"/>
    <col min="12843" max="12844" width="4.85546875" style="94" customWidth="1"/>
    <col min="12845" max="13062" width="9.140625" style="94"/>
    <col min="13063" max="13064" width="4.85546875" style="94" customWidth="1"/>
    <col min="13065" max="13066" width="9.140625" style="94"/>
    <col min="13067" max="13068" width="4.85546875" style="94" customWidth="1"/>
    <col min="13069" max="13070" width="9.140625" style="94"/>
    <col min="13071" max="13072" width="4.85546875" style="94" customWidth="1"/>
    <col min="13073" max="13074" width="9.140625" style="94"/>
    <col min="13075" max="13076" width="4.85546875" style="94" customWidth="1"/>
    <col min="13077" max="13078" width="9.140625" style="94"/>
    <col min="13079" max="13080" width="4.85546875" style="94" customWidth="1"/>
    <col min="13081" max="13082" width="9.140625" style="94"/>
    <col min="13083" max="13084" width="4.85546875" style="94" customWidth="1"/>
    <col min="13085" max="13086" width="9.140625" style="94"/>
    <col min="13087" max="13088" width="4.85546875" style="94" customWidth="1"/>
    <col min="13089" max="13090" width="9.140625" style="94"/>
    <col min="13091" max="13092" width="4.85546875" style="94" customWidth="1"/>
    <col min="13093" max="13094" width="9.140625" style="94"/>
    <col min="13095" max="13096" width="4.85546875" style="94" customWidth="1"/>
    <col min="13097" max="13098" width="9.140625" style="94"/>
    <col min="13099" max="13100" width="4.85546875" style="94" customWidth="1"/>
    <col min="13101" max="13318" width="9.140625" style="94"/>
    <col min="13319" max="13320" width="4.85546875" style="94" customWidth="1"/>
    <col min="13321" max="13322" width="9.140625" style="94"/>
    <col min="13323" max="13324" width="4.85546875" style="94" customWidth="1"/>
    <col min="13325" max="13326" width="9.140625" style="94"/>
    <col min="13327" max="13328" width="4.85546875" style="94" customWidth="1"/>
    <col min="13329" max="13330" width="9.140625" style="94"/>
    <col min="13331" max="13332" width="4.85546875" style="94" customWidth="1"/>
    <col min="13333" max="13334" width="9.140625" style="94"/>
    <col min="13335" max="13336" width="4.85546875" style="94" customWidth="1"/>
    <col min="13337" max="13338" width="9.140625" style="94"/>
    <col min="13339" max="13340" width="4.85546875" style="94" customWidth="1"/>
    <col min="13341" max="13342" width="9.140625" style="94"/>
    <col min="13343" max="13344" width="4.85546875" style="94" customWidth="1"/>
    <col min="13345" max="13346" width="9.140625" style="94"/>
    <col min="13347" max="13348" width="4.85546875" style="94" customWidth="1"/>
    <col min="13349" max="13350" width="9.140625" style="94"/>
    <col min="13351" max="13352" width="4.85546875" style="94" customWidth="1"/>
    <col min="13353" max="13354" width="9.140625" style="94"/>
    <col min="13355" max="13356" width="4.85546875" style="94" customWidth="1"/>
    <col min="13357" max="13574" width="9.140625" style="94"/>
    <col min="13575" max="13576" width="4.85546875" style="94" customWidth="1"/>
    <col min="13577" max="13578" width="9.140625" style="94"/>
    <col min="13579" max="13580" width="4.85546875" style="94" customWidth="1"/>
    <col min="13581" max="13582" width="9.140625" style="94"/>
    <col min="13583" max="13584" width="4.85546875" style="94" customWidth="1"/>
    <col min="13585" max="13586" width="9.140625" style="94"/>
    <col min="13587" max="13588" width="4.85546875" style="94" customWidth="1"/>
    <col min="13589" max="13590" width="9.140625" style="94"/>
    <col min="13591" max="13592" width="4.85546875" style="94" customWidth="1"/>
    <col min="13593" max="13594" width="9.140625" style="94"/>
    <col min="13595" max="13596" width="4.85546875" style="94" customWidth="1"/>
    <col min="13597" max="13598" width="9.140625" style="94"/>
    <col min="13599" max="13600" width="4.85546875" style="94" customWidth="1"/>
    <col min="13601" max="13602" width="9.140625" style="94"/>
    <col min="13603" max="13604" width="4.85546875" style="94" customWidth="1"/>
    <col min="13605" max="13606" width="9.140625" style="94"/>
    <col min="13607" max="13608" width="4.85546875" style="94" customWidth="1"/>
    <col min="13609" max="13610" width="9.140625" style="94"/>
    <col min="13611" max="13612" width="4.85546875" style="94" customWidth="1"/>
    <col min="13613" max="13830" width="9.140625" style="94"/>
    <col min="13831" max="13832" width="4.85546875" style="94" customWidth="1"/>
    <col min="13833" max="13834" width="9.140625" style="94"/>
    <col min="13835" max="13836" width="4.85546875" style="94" customWidth="1"/>
    <col min="13837" max="13838" width="9.140625" style="94"/>
    <col min="13839" max="13840" width="4.85546875" style="94" customWidth="1"/>
    <col min="13841" max="13842" width="9.140625" style="94"/>
    <col min="13843" max="13844" width="4.85546875" style="94" customWidth="1"/>
    <col min="13845" max="13846" width="9.140625" style="94"/>
    <col min="13847" max="13848" width="4.85546875" style="94" customWidth="1"/>
    <col min="13849" max="13850" width="9.140625" style="94"/>
    <col min="13851" max="13852" width="4.85546875" style="94" customWidth="1"/>
    <col min="13853" max="13854" width="9.140625" style="94"/>
    <col min="13855" max="13856" width="4.85546875" style="94" customWidth="1"/>
    <col min="13857" max="13858" width="9.140625" style="94"/>
    <col min="13859" max="13860" width="4.85546875" style="94" customWidth="1"/>
    <col min="13861" max="13862" width="9.140625" style="94"/>
    <col min="13863" max="13864" width="4.85546875" style="94" customWidth="1"/>
    <col min="13865" max="13866" width="9.140625" style="94"/>
    <col min="13867" max="13868" width="4.85546875" style="94" customWidth="1"/>
    <col min="13869" max="14086" width="9.140625" style="94"/>
    <col min="14087" max="14088" width="4.85546875" style="94" customWidth="1"/>
    <col min="14089" max="14090" width="9.140625" style="94"/>
    <col min="14091" max="14092" width="4.85546875" style="94" customWidth="1"/>
    <col min="14093" max="14094" width="9.140625" style="94"/>
    <col min="14095" max="14096" width="4.85546875" style="94" customWidth="1"/>
    <col min="14097" max="14098" width="9.140625" style="94"/>
    <col min="14099" max="14100" width="4.85546875" style="94" customWidth="1"/>
    <col min="14101" max="14102" width="9.140625" style="94"/>
    <col min="14103" max="14104" width="4.85546875" style="94" customWidth="1"/>
    <col min="14105" max="14106" width="9.140625" style="94"/>
    <col min="14107" max="14108" width="4.85546875" style="94" customWidth="1"/>
    <col min="14109" max="14110" width="9.140625" style="94"/>
    <col min="14111" max="14112" width="4.85546875" style="94" customWidth="1"/>
    <col min="14113" max="14114" width="9.140625" style="94"/>
    <col min="14115" max="14116" width="4.85546875" style="94" customWidth="1"/>
    <col min="14117" max="14118" width="9.140625" style="94"/>
    <col min="14119" max="14120" width="4.85546875" style="94" customWidth="1"/>
    <col min="14121" max="14122" width="9.140625" style="94"/>
    <col min="14123" max="14124" width="4.85546875" style="94" customWidth="1"/>
    <col min="14125" max="14342" width="9.140625" style="94"/>
    <col min="14343" max="14344" width="4.85546875" style="94" customWidth="1"/>
    <col min="14345" max="14346" width="9.140625" style="94"/>
    <col min="14347" max="14348" width="4.85546875" style="94" customWidth="1"/>
    <col min="14349" max="14350" width="9.140625" style="94"/>
    <col min="14351" max="14352" width="4.85546875" style="94" customWidth="1"/>
    <col min="14353" max="14354" width="9.140625" style="94"/>
    <col min="14355" max="14356" width="4.85546875" style="94" customWidth="1"/>
    <col min="14357" max="14358" width="9.140625" style="94"/>
    <col min="14359" max="14360" width="4.85546875" style="94" customWidth="1"/>
    <col min="14361" max="14362" width="9.140625" style="94"/>
    <col min="14363" max="14364" width="4.85546875" style="94" customWidth="1"/>
    <col min="14365" max="14366" width="9.140625" style="94"/>
    <col min="14367" max="14368" width="4.85546875" style="94" customWidth="1"/>
    <col min="14369" max="14370" width="9.140625" style="94"/>
    <col min="14371" max="14372" width="4.85546875" style="94" customWidth="1"/>
    <col min="14373" max="14374" width="9.140625" style="94"/>
    <col min="14375" max="14376" width="4.85546875" style="94" customWidth="1"/>
    <col min="14377" max="14378" width="9.140625" style="94"/>
    <col min="14379" max="14380" width="4.85546875" style="94" customWidth="1"/>
    <col min="14381" max="14598" width="9.140625" style="94"/>
    <col min="14599" max="14600" width="4.85546875" style="94" customWidth="1"/>
    <col min="14601" max="14602" width="9.140625" style="94"/>
    <col min="14603" max="14604" width="4.85546875" style="94" customWidth="1"/>
    <col min="14605" max="14606" width="9.140625" style="94"/>
    <col min="14607" max="14608" width="4.85546875" style="94" customWidth="1"/>
    <col min="14609" max="14610" width="9.140625" style="94"/>
    <col min="14611" max="14612" width="4.85546875" style="94" customWidth="1"/>
    <col min="14613" max="14614" width="9.140625" style="94"/>
    <col min="14615" max="14616" width="4.85546875" style="94" customWidth="1"/>
    <col min="14617" max="14618" width="9.140625" style="94"/>
    <col min="14619" max="14620" width="4.85546875" style="94" customWidth="1"/>
    <col min="14621" max="14622" width="9.140625" style="94"/>
    <col min="14623" max="14624" width="4.85546875" style="94" customWidth="1"/>
    <col min="14625" max="14626" width="9.140625" style="94"/>
    <col min="14627" max="14628" width="4.85546875" style="94" customWidth="1"/>
    <col min="14629" max="14630" width="9.140625" style="94"/>
    <col min="14631" max="14632" width="4.85546875" style="94" customWidth="1"/>
    <col min="14633" max="14634" width="9.140625" style="94"/>
    <col min="14635" max="14636" width="4.85546875" style="94" customWidth="1"/>
    <col min="14637" max="14854" width="9.140625" style="94"/>
    <col min="14855" max="14856" width="4.85546875" style="94" customWidth="1"/>
    <col min="14857" max="14858" width="9.140625" style="94"/>
    <col min="14859" max="14860" width="4.85546875" style="94" customWidth="1"/>
    <col min="14861" max="14862" width="9.140625" style="94"/>
    <col min="14863" max="14864" width="4.85546875" style="94" customWidth="1"/>
    <col min="14865" max="14866" width="9.140625" style="94"/>
    <col min="14867" max="14868" width="4.85546875" style="94" customWidth="1"/>
    <col min="14869" max="14870" width="9.140625" style="94"/>
    <col min="14871" max="14872" width="4.85546875" style="94" customWidth="1"/>
    <col min="14873" max="14874" width="9.140625" style="94"/>
    <col min="14875" max="14876" width="4.85546875" style="94" customWidth="1"/>
    <col min="14877" max="14878" width="9.140625" style="94"/>
    <col min="14879" max="14880" width="4.85546875" style="94" customWidth="1"/>
    <col min="14881" max="14882" width="9.140625" style="94"/>
    <col min="14883" max="14884" width="4.85546875" style="94" customWidth="1"/>
    <col min="14885" max="14886" width="9.140625" style="94"/>
    <col min="14887" max="14888" width="4.85546875" style="94" customWidth="1"/>
    <col min="14889" max="14890" width="9.140625" style="94"/>
    <col min="14891" max="14892" width="4.85546875" style="94" customWidth="1"/>
    <col min="14893" max="15110" width="9.140625" style="94"/>
    <col min="15111" max="15112" width="4.85546875" style="94" customWidth="1"/>
    <col min="15113" max="15114" width="9.140625" style="94"/>
    <col min="15115" max="15116" width="4.85546875" style="94" customWidth="1"/>
    <col min="15117" max="15118" width="9.140625" style="94"/>
    <col min="15119" max="15120" width="4.85546875" style="94" customWidth="1"/>
    <col min="15121" max="15122" width="9.140625" style="94"/>
    <col min="15123" max="15124" width="4.85546875" style="94" customWidth="1"/>
    <col min="15125" max="15126" width="9.140625" style="94"/>
    <col min="15127" max="15128" width="4.85546875" style="94" customWidth="1"/>
    <col min="15129" max="15130" width="9.140625" style="94"/>
    <col min="15131" max="15132" width="4.85546875" style="94" customWidth="1"/>
    <col min="15133" max="15134" width="9.140625" style="94"/>
    <col min="15135" max="15136" width="4.85546875" style="94" customWidth="1"/>
    <col min="15137" max="15138" width="9.140625" style="94"/>
    <col min="15139" max="15140" width="4.85546875" style="94" customWidth="1"/>
    <col min="15141" max="15142" width="9.140625" style="94"/>
    <col min="15143" max="15144" width="4.85546875" style="94" customWidth="1"/>
    <col min="15145" max="15146" width="9.140625" style="94"/>
    <col min="15147" max="15148" width="4.85546875" style="94" customWidth="1"/>
    <col min="15149" max="15366" width="9.140625" style="94"/>
    <col min="15367" max="15368" width="4.85546875" style="94" customWidth="1"/>
    <col min="15369" max="15370" width="9.140625" style="94"/>
    <col min="15371" max="15372" width="4.85546875" style="94" customWidth="1"/>
    <col min="15373" max="15374" width="9.140625" style="94"/>
    <col min="15375" max="15376" width="4.85546875" style="94" customWidth="1"/>
    <col min="15377" max="15378" width="9.140625" style="94"/>
    <col min="15379" max="15380" width="4.85546875" style="94" customWidth="1"/>
    <col min="15381" max="15382" width="9.140625" style="94"/>
    <col min="15383" max="15384" width="4.85546875" style="94" customWidth="1"/>
    <col min="15385" max="15386" width="9.140625" style="94"/>
    <col min="15387" max="15388" width="4.85546875" style="94" customWidth="1"/>
    <col min="15389" max="15390" width="9.140625" style="94"/>
    <col min="15391" max="15392" width="4.85546875" style="94" customWidth="1"/>
    <col min="15393" max="15394" width="9.140625" style="94"/>
    <col min="15395" max="15396" width="4.85546875" style="94" customWidth="1"/>
    <col min="15397" max="15398" width="9.140625" style="94"/>
    <col min="15399" max="15400" width="4.85546875" style="94" customWidth="1"/>
    <col min="15401" max="15402" width="9.140625" style="94"/>
    <col min="15403" max="15404" width="4.85546875" style="94" customWidth="1"/>
    <col min="15405" max="15622" width="9.140625" style="94"/>
    <col min="15623" max="15624" width="4.85546875" style="94" customWidth="1"/>
    <col min="15625" max="15626" width="9.140625" style="94"/>
    <col min="15627" max="15628" width="4.85546875" style="94" customWidth="1"/>
    <col min="15629" max="15630" width="9.140625" style="94"/>
    <col min="15631" max="15632" width="4.85546875" style="94" customWidth="1"/>
    <col min="15633" max="15634" width="9.140625" style="94"/>
    <col min="15635" max="15636" width="4.85546875" style="94" customWidth="1"/>
    <col min="15637" max="15638" width="9.140625" style="94"/>
    <col min="15639" max="15640" width="4.85546875" style="94" customWidth="1"/>
    <col min="15641" max="15642" width="9.140625" style="94"/>
    <col min="15643" max="15644" width="4.85546875" style="94" customWidth="1"/>
    <col min="15645" max="15646" width="9.140625" style="94"/>
    <col min="15647" max="15648" width="4.85546875" style="94" customWidth="1"/>
    <col min="15649" max="15650" width="9.140625" style="94"/>
    <col min="15651" max="15652" width="4.85546875" style="94" customWidth="1"/>
    <col min="15653" max="15654" width="9.140625" style="94"/>
    <col min="15655" max="15656" width="4.85546875" style="94" customWidth="1"/>
    <col min="15657" max="15658" width="9.140625" style="94"/>
    <col min="15659" max="15660" width="4.85546875" style="94" customWidth="1"/>
    <col min="15661" max="15878" width="9.140625" style="94"/>
    <col min="15879" max="15880" width="4.85546875" style="94" customWidth="1"/>
    <col min="15881" max="15882" width="9.140625" style="94"/>
    <col min="15883" max="15884" width="4.85546875" style="94" customWidth="1"/>
    <col min="15885" max="15886" width="9.140625" style="94"/>
    <col min="15887" max="15888" width="4.85546875" style="94" customWidth="1"/>
    <col min="15889" max="15890" width="9.140625" style="94"/>
    <col min="15891" max="15892" width="4.85546875" style="94" customWidth="1"/>
    <col min="15893" max="15894" width="9.140625" style="94"/>
    <col min="15895" max="15896" width="4.85546875" style="94" customWidth="1"/>
    <col min="15897" max="15898" width="9.140625" style="94"/>
    <col min="15899" max="15900" width="4.85546875" style="94" customWidth="1"/>
    <col min="15901" max="15902" width="9.140625" style="94"/>
    <col min="15903" max="15904" width="4.85546875" style="94" customWidth="1"/>
    <col min="15905" max="15906" width="9.140625" style="94"/>
    <col min="15907" max="15908" width="4.85546875" style="94" customWidth="1"/>
    <col min="15909" max="15910" width="9.140625" style="94"/>
    <col min="15911" max="15912" width="4.85546875" style="94" customWidth="1"/>
    <col min="15913" max="15914" width="9.140625" style="94"/>
    <col min="15915" max="15916" width="4.85546875" style="94" customWidth="1"/>
    <col min="15917" max="16134" width="9.140625" style="94"/>
    <col min="16135" max="16136" width="4.85546875" style="94" customWidth="1"/>
    <col min="16137" max="16138" width="9.140625" style="94"/>
    <col min="16139" max="16140" width="4.85546875" style="94" customWidth="1"/>
    <col min="16141" max="16142" width="9.140625" style="94"/>
    <col min="16143" max="16144" width="4.85546875" style="94" customWidth="1"/>
    <col min="16145" max="16146" width="9.140625" style="94"/>
    <col min="16147" max="16148" width="4.85546875" style="94" customWidth="1"/>
    <col min="16149" max="16150" width="9.140625" style="94"/>
    <col min="16151" max="16152" width="4.85546875" style="94" customWidth="1"/>
    <col min="16153" max="16154" width="9.140625" style="94"/>
    <col min="16155" max="16156" width="4.85546875" style="94" customWidth="1"/>
    <col min="16157" max="16158" width="9.140625" style="94"/>
    <col min="16159" max="16160" width="4.85546875" style="94" customWidth="1"/>
    <col min="16161" max="16162" width="9.140625" style="94"/>
    <col min="16163" max="16164" width="4.85546875" style="94" customWidth="1"/>
    <col min="16165" max="16166" width="9.140625" style="94"/>
    <col min="16167" max="16168" width="4.85546875" style="94" customWidth="1"/>
    <col min="16169" max="16170" width="9.140625" style="94"/>
    <col min="16171" max="16172" width="4.85546875" style="94" customWidth="1"/>
    <col min="16173" max="16384" width="9.140625" style="94"/>
  </cols>
  <sheetData>
    <row r="1" spans="1:57" ht="17.25" customHeight="1" x14ac:dyDescent="0.2">
      <c r="A1" s="1231"/>
      <c r="B1" s="1231"/>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231"/>
      <c r="AH1" s="1231"/>
      <c r="AI1" s="1231"/>
      <c r="AJ1" s="1231"/>
      <c r="AK1" s="1231"/>
      <c r="AL1" s="1231"/>
      <c r="AM1" s="1231"/>
      <c r="AN1" s="1231"/>
      <c r="AO1" s="1231"/>
      <c r="AP1" s="1231"/>
      <c r="AQ1" s="1231"/>
      <c r="AR1" s="1231"/>
      <c r="AS1" s="1231"/>
      <c r="AT1" s="1231"/>
      <c r="AU1" s="1231"/>
      <c r="AV1" s="1231"/>
      <c r="AW1" s="1231"/>
      <c r="AX1" s="1231"/>
      <c r="AY1" s="1231"/>
      <c r="AZ1" s="1231"/>
      <c r="BA1" s="1231"/>
      <c r="BB1" s="1231"/>
      <c r="BC1" s="1231"/>
      <c r="BD1" s="1231"/>
      <c r="BE1" s="1231"/>
    </row>
    <row r="2" spans="1:57" s="1088" customFormat="1" ht="42.75" customHeight="1" x14ac:dyDescent="0.25">
      <c r="A2" s="1232" t="s">
        <v>400</v>
      </c>
      <c r="B2" s="1232"/>
      <c r="C2" s="1232"/>
      <c r="D2" s="1232"/>
      <c r="E2" s="1232"/>
      <c r="F2" s="1232"/>
      <c r="G2" s="1232"/>
      <c r="H2" s="1232"/>
      <c r="I2" s="1232"/>
      <c r="J2" s="1232"/>
      <c r="K2" s="1232"/>
      <c r="L2" s="1232"/>
      <c r="M2" s="1232"/>
      <c r="N2" s="1232"/>
      <c r="O2" s="1232"/>
      <c r="P2" s="1232"/>
      <c r="Q2" s="1232"/>
      <c r="R2" s="1232"/>
      <c r="S2" s="1232"/>
      <c r="T2" s="1232"/>
      <c r="U2" s="1232"/>
      <c r="V2" s="1232"/>
      <c r="W2" s="1232"/>
      <c r="X2" s="1232"/>
      <c r="Y2" s="1232"/>
      <c r="Z2" s="1232"/>
      <c r="AA2" s="1232"/>
      <c r="AB2" s="1232"/>
      <c r="AC2" s="1232"/>
      <c r="AD2" s="1232"/>
      <c r="AE2" s="1232"/>
      <c r="AF2" s="1232"/>
      <c r="AG2" s="1232"/>
      <c r="AH2" s="1232"/>
      <c r="AI2" s="1232"/>
      <c r="AJ2" s="1232"/>
      <c r="AK2" s="1232"/>
      <c r="AL2" s="1232"/>
      <c r="AM2" s="1232"/>
      <c r="AN2" s="1232"/>
      <c r="AO2" s="1232"/>
      <c r="AP2" s="1232"/>
      <c r="AQ2" s="1232"/>
      <c r="AR2" s="1232"/>
      <c r="AS2" s="1232"/>
      <c r="AT2" s="1232"/>
      <c r="AU2" s="1232"/>
      <c r="AV2" s="1232"/>
      <c r="AW2" s="1232"/>
      <c r="AX2" s="1232"/>
      <c r="AY2" s="1232"/>
      <c r="AZ2" s="1232"/>
      <c r="BA2" s="1232"/>
      <c r="BB2" s="1232"/>
      <c r="BC2" s="1232"/>
      <c r="BD2" s="1232"/>
      <c r="BE2" s="1232"/>
    </row>
    <row r="3" spans="1:57" s="1088" customFormat="1" ht="12.75" customHeight="1" x14ac:dyDescent="0.25">
      <c r="A3" s="1233"/>
      <c r="B3" s="1233"/>
      <c r="C3" s="1233"/>
      <c r="D3" s="1233"/>
      <c r="E3" s="1233"/>
      <c r="F3" s="1233"/>
      <c r="G3" s="1233"/>
      <c r="H3" s="1233"/>
      <c r="I3" s="1233"/>
      <c r="J3" s="1233"/>
      <c r="K3" s="1233"/>
      <c r="L3" s="1233"/>
      <c r="M3" s="1233"/>
      <c r="N3" s="1233"/>
      <c r="O3" s="1233"/>
      <c r="P3" s="1233"/>
      <c r="Q3" s="1233"/>
      <c r="R3" s="1233"/>
      <c r="S3" s="1233"/>
      <c r="T3" s="1233"/>
      <c r="U3" s="1233"/>
      <c r="V3" s="1233"/>
      <c r="W3" s="1233"/>
      <c r="X3" s="1233"/>
      <c r="Y3" s="1233"/>
      <c r="Z3" s="1233"/>
      <c r="AA3" s="1233"/>
      <c r="AB3" s="1233"/>
      <c r="AC3" s="1233"/>
      <c r="AD3" s="1233"/>
      <c r="AE3" s="1233"/>
      <c r="AF3" s="1233"/>
      <c r="AG3" s="1233"/>
      <c r="AH3" s="1233"/>
      <c r="AI3" s="1233"/>
      <c r="AJ3" s="1233"/>
      <c r="AK3" s="1233"/>
      <c r="AL3" s="1233"/>
      <c r="AM3" s="1233"/>
      <c r="AN3" s="1233"/>
      <c r="AO3" s="1233"/>
      <c r="AP3" s="1233"/>
      <c r="AQ3" s="1233"/>
      <c r="AR3" s="1233"/>
      <c r="AS3" s="1233"/>
      <c r="AT3" s="1233"/>
      <c r="AU3" s="1233"/>
      <c r="AV3" s="1233"/>
      <c r="AW3" s="1233"/>
      <c r="AX3" s="1233"/>
      <c r="AY3" s="1233"/>
      <c r="AZ3" s="1233"/>
      <c r="BA3" s="1233"/>
      <c r="BB3" s="1233"/>
      <c r="BC3" s="1233"/>
      <c r="BD3" s="1233"/>
      <c r="BE3" s="1233"/>
    </row>
    <row r="4" spans="1:57" ht="15.75" x14ac:dyDescent="0.2">
      <c r="A4" s="125" t="s">
        <v>352</v>
      </c>
      <c r="B4" s="218"/>
      <c r="C4" s="8"/>
      <c r="D4" s="8"/>
      <c r="E4" s="8"/>
      <c r="F4" s="8"/>
      <c r="G4" s="8"/>
      <c r="H4" s="8"/>
      <c r="I4" s="8"/>
      <c r="J4" s="8"/>
      <c r="M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7" ht="36.75" customHeight="1" thickBot="1" x14ac:dyDescent="0.25">
      <c r="A5" s="1234" t="s">
        <v>490</v>
      </c>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row>
    <row r="6" spans="1:57" s="6" customFormat="1" ht="27" customHeight="1" x14ac:dyDescent="0.2">
      <c r="A6" s="1214" t="s">
        <v>19</v>
      </c>
      <c r="B6" s="1217" t="s">
        <v>1</v>
      </c>
      <c r="C6" s="1217" t="s">
        <v>187</v>
      </c>
      <c r="D6" s="1217" t="s">
        <v>877</v>
      </c>
      <c r="E6" s="1217" t="s">
        <v>188</v>
      </c>
      <c r="F6" s="1217" t="s">
        <v>182</v>
      </c>
      <c r="G6" s="1219" t="s">
        <v>878</v>
      </c>
      <c r="H6" s="1195"/>
      <c r="I6" s="1226"/>
      <c r="J6" s="1171" t="s">
        <v>6</v>
      </c>
      <c r="K6" s="1171"/>
      <c r="L6" s="1171"/>
      <c r="M6" s="1171" t="s">
        <v>7</v>
      </c>
      <c r="N6" s="1171"/>
      <c r="O6" s="1171"/>
      <c r="P6" s="1171" t="s">
        <v>8</v>
      </c>
      <c r="Q6" s="1171"/>
      <c r="R6" s="1171"/>
      <c r="S6" s="1193" t="s">
        <v>9</v>
      </c>
      <c r="T6" s="1230"/>
      <c r="U6" s="1230"/>
      <c r="V6" s="1230"/>
      <c r="W6" s="1230"/>
      <c r="X6" s="1205"/>
      <c r="Y6" s="1193" t="s">
        <v>10</v>
      </c>
      <c r="Z6" s="1230"/>
      <c r="AA6" s="1230"/>
      <c r="AB6" s="1230"/>
      <c r="AC6" s="1230"/>
      <c r="AD6" s="1205"/>
      <c r="AE6" s="1193" t="s">
        <v>11</v>
      </c>
      <c r="AF6" s="1230"/>
      <c r="AG6" s="1230"/>
      <c r="AH6" s="1230"/>
      <c r="AI6" s="1230"/>
      <c r="AJ6" s="1205"/>
      <c r="AK6" s="1193" t="s">
        <v>12</v>
      </c>
      <c r="AL6" s="1230"/>
      <c r="AM6" s="1230"/>
      <c r="AN6" s="1230"/>
      <c r="AO6" s="1230"/>
      <c r="AP6" s="1205"/>
      <c r="AQ6" s="1171" t="s">
        <v>13</v>
      </c>
      <c r="AR6" s="1171"/>
      <c r="AS6" s="1171"/>
      <c r="AT6" s="1171" t="s">
        <v>14</v>
      </c>
      <c r="AU6" s="1171"/>
      <c r="AV6" s="1171"/>
      <c r="AW6" s="1171" t="s">
        <v>15</v>
      </c>
      <c r="AX6" s="1171"/>
      <c r="AY6" s="1171"/>
      <c r="AZ6" s="1219"/>
      <c r="BA6" s="1195"/>
      <c r="BB6" s="1226"/>
      <c r="BC6" s="1219" t="s">
        <v>189</v>
      </c>
      <c r="BD6" s="1195"/>
      <c r="BE6" s="1196"/>
    </row>
    <row r="7" spans="1:57" ht="17.25" customHeight="1" x14ac:dyDescent="0.2">
      <c r="A7" s="1215"/>
      <c r="B7" s="1218"/>
      <c r="C7" s="1218"/>
      <c r="D7" s="1218"/>
      <c r="E7" s="1218"/>
      <c r="F7" s="1218"/>
      <c r="G7" s="1227"/>
      <c r="H7" s="1198"/>
      <c r="I7" s="1228"/>
      <c r="J7" s="1059" t="s">
        <v>190</v>
      </c>
      <c r="K7" s="1229" t="s">
        <v>191</v>
      </c>
      <c r="L7" s="1229"/>
      <c r="M7" s="1059" t="s">
        <v>190</v>
      </c>
      <c r="N7" s="1229" t="s">
        <v>191</v>
      </c>
      <c r="O7" s="1229"/>
      <c r="P7" s="1059" t="s">
        <v>190</v>
      </c>
      <c r="Q7" s="1229" t="s">
        <v>191</v>
      </c>
      <c r="R7" s="1229"/>
      <c r="S7" s="1223" t="s">
        <v>190</v>
      </c>
      <c r="T7" s="1224"/>
      <c r="U7" s="1225"/>
      <c r="V7" s="1223" t="s">
        <v>191</v>
      </c>
      <c r="W7" s="1224"/>
      <c r="X7" s="1225"/>
      <c r="Y7" s="1223" t="s">
        <v>190</v>
      </c>
      <c r="Z7" s="1224"/>
      <c r="AA7" s="1225"/>
      <c r="AB7" s="1223" t="s">
        <v>191</v>
      </c>
      <c r="AC7" s="1224"/>
      <c r="AD7" s="1225"/>
      <c r="AE7" s="1223" t="s">
        <v>190</v>
      </c>
      <c r="AF7" s="1224"/>
      <c r="AG7" s="1225"/>
      <c r="AH7" s="1223" t="s">
        <v>191</v>
      </c>
      <c r="AI7" s="1224"/>
      <c r="AJ7" s="1225"/>
      <c r="AK7" s="1223" t="s">
        <v>190</v>
      </c>
      <c r="AL7" s="1224"/>
      <c r="AM7" s="1225"/>
      <c r="AN7" s="1223" t="s">
        <v>191</v>
      </c>
      <c r="AO7" s="1224"/>
      <c r="AP7" s="1225"/>
      <c r="AQ7" s="1059" t="s">
        <v>190</v>
      </c>
      <c r="AR7" s="1229" t="s">
        <v>191</v>
      </c>
      <c r="AS7" s="1229"/>
      <c r="AT7" s="1059" t="s">
        <v>190</v>
      </c>
      <c r="AU7" s="1229" t="s">
        <v>191</v>
      </c>
      <c r="AV7" s="1229"/>
      <c r="AW7" s="1059" t="s">
        <v>190</v>
      </c>
      <c r="AX7" s="1229" t="s">
        <v>191</v>
      </c>
      <c r="AY7" s="1229"/>
      <c r="AZ7" s="1227"/>
      <c r="BA7" s="1198"/>
      <c r="BB7" s="1228"/>
      <c r="BC7" s="1227"/>
      <c r="BD7" s="1198"/>
      <c r="BE7" s="1199"/>
    </row>
    <row r="8" spans="1:57" ht="32.25" customHeight="1" thickBot="1" x14ac:dyDescent="0.25">
      <c r="A8" s="1216"/>
      <c r="B8" s="1179"/>
      <c r="C8" s="1179"/>
      <c r="D8" s="1179"/>
      <c r="E8" s="1179"/>
      <c r="F8" s="1179"/>
      <c r="G8" s="81" t="s">
        <v>18</v>
      </c>
      <c r="H8" s="81" t="s">
        <v>16</v>
      </c>
      <c r="I8" s="81" t="s">
        <v>17</v>
      </c>
      <c r="J8" s="81" t="s">
        <v>18</v>
      </c>
      <c r="K8" s="81" t="s">
        <v>16</v>
      </c>
      <c r="L8" s="81" t="s">
        <v>17</v>
      </c>
      <c r="M8" s="81" t="s">
        <v>18</v>
      </c>
      <c r="N8" s="81" t="s">
        <v>16</v>
      </c>
      <c r="O8" s="81" t="s">
        <v>17</v>
      </c>
      <c r="P8" s="81" t="s">
        <v>18</v>
      </c>
      <c r="Q8" s="81" t="s">
        <v>16</v>
      </c>
      <c r="R8" s="81" t="s">
        <v>17</v>
      </c>
      <c r="S8" s="81" t="s">
        <v>18</v>
      </c>
      <c r="T8" s="81" t="s">
        <v>16</v>
      </c>
      <c r="U8" s="81" t="s">
        <v>17</v>
      </c>
      <c r="V8" s="81" t="s">
        <v>18</v>
      </c>
      <c r="W8" s="81" t="s">
        <v>16</v>
      </c>
      <c r="X8" s="81" t="s">
        <v>17</v>
      </c>
      <c r="Y8" s="81" t="s">
        <v>18</v>
      </c>
      <c r="Z8" s="81" t="s">
        <v>16</v>
      </c>
      <c r="AA8" s="81" t="s">
        <v>17</v>
      </c>
      <c r="AB8" s="81" t="s">
        <v>18</v>
      </c>
      <c r="AC8" s="81" t="s">
        <v>16</v>
      </c>
      <c r="AD8" s="81" t="s">
        <v>17</v>
      </c>
      <c r="AE8" s="81" t="s">
        <v>18</v>
      </c>
      <c r="AF8" s="81" t="s">
        <v>16</v>
      </c>
      <c r="AG8" s="81" t="s">
        <v>17</v>
      </c>
      <c r="AH8" s="81" t="s">
        <v>18</v>
      </c>
      <c r="AI8" s="81" t="s">
        <v>16</v>
      </c>
      <c r="AJ8" s="81" t="s">
        <v>17</v>
      </c>
      <c r="AK8" s="81" t="s">
        <v>18</v>
      </c>
      <c r="AL8" s="81" t="s">
        <v>16</v>
      </c>
      <c r="AM8" s="81" t="s">
        <v>17</v>
      </c>
      <c r="AN8" s="81" t="s">
        <v>18</v>
      </c>
      <c r="AO8" s="81" t="s">
        <v>16</v>
      </c>
      <c r="AP8" s="81" t="s">
        <v>17</v>
      </c>
      <c r="AQ8" s="81" t="s">
        <v>18</v>
      </c>
      <c r="AR8" s="81" t="s">
        <v>16</v>
      </c>
      <c r="AS8" s="81" t="s">
        <v>17</v>
      </c>
      <c r="AT8" s="81" t="s">
        <v>18</v>
      </c>
      <c r="AU8" s="81" t="s">
        <v>16</v>
      </c>
      <c r="AV8" s="81" t="s">
        <v>17</v>
      </c>
      <c r="AW8" s="81" t="s">
        <v>18</v>
      </c>
      <c r="AX8" s="81" t="s">
        <v>16</v>
      </c>
      <c r="AY8" s="81" t="s">
        <v>17</v>
      </c>
      <c r="AZ8" s="81"/>
      <c r="BA8" s="81"/>
      <c r="BB8" s="81"/>
      <c r="BC8" s="81" t="s">
        <v>18</v>
      </c>
      <c r="BD8" s="81" t="s">
        <v>16</v>
      </c>
      <c r="BE8" s="170" t="s">
        <v>17</v>
      </c>
    </row>
    <row r="9" spans="1:57" ht="42.75" customHeight="1" x14ac:dyDescent="0.2">
      <c r="A9" s="109" t="s">
        <v>199</v>
      </c>
      <c r="B9" s="191" t="s">
        <v>200</v>
      </c>
      <c r="C9" s="1062" t="s">
        <v>201</v>
      </c>
      <c r="D9" s="1062" t="s">
        <v>23</v>
      </c>
      <c r="E9" s="1062" t="s">
        <v>40</v>
      </c>
      <c r="F9" s="1062" t="s">
        <v>40</v>
      </c>
      <c r="G9" s="1060">
        <v>2200</v>
      </c>
      <c r="H9" s="1060">
        <v>1474</v>
      </c>
      <c r="I9" s="1060">
        <v>726</v>
      </c>
      <c r="J9" s="1062">
        <v>0</v>
      </c>
      <c r="K9" s="1062">
        <v>0</v>
      </c>
      <c r="L9" s="1062">
        <v>0</v>
      </c>
      <c r="M9" s="1062">
        <v>0</v>
      </c>
      <c r="N9" s="1062">
        <v>0</v>
      </c>
      <c r="O9" s="1062">
        <v>0</v>
      </c>
      <c r="P9" s="1080">
        <v>554</v>
      </c>
      <c r="Q9" s="331">
        <v>333</v>
      </c>
      <c r="R9" s="331">
        <v>221</v>
      </c>
      <c r="S9" s="1080">
        <v>293</v>
      </c>
      <c r="T9" s="374">
        <v>179</v>
      </c>
      <c r="U9" s="374">
        <v>114</v>
      </c>
      <c r="V9" s="374">
        <v>847</v>
      </c>
      <c r="W9" s="374">
        <v>512</v>
      </c>
      <c r="X9" s="374">
        <v>335</v>
      </c>
      <c r="Y9" s="1080">
        <f>AB9-V9</f>
        <v>446</v>
      </c>
      <c r="Z9" s="1080">
        <f>AC9-W9</f>
        <v>304</v>
      </c>
      <c r="AA9" s="1080">
        <f>AD9-X9</f>
        <v>142</v>
      </c>
      <c r="AB9" s="1080">
        <v>1293</v>
      </c>
      <c r="AC9" s="1080">
        <v>816</v>
      </c>
      <c r="AD9" s="1080">
        <v>477</v>
      </c>
      <c r="AE9" s="1068">
        <f>AH9-AB9</f>
        <v>269</v>
      </c>
      <c r="AF9" s="1068">
        <f>AI9-AC9</f>
        <v>197</v>
      </c>
      <c r="AG9" s="1068">
        <f>AJ9-AD9</f>
        <v>72</v>
      </c>
      <c r="AH9" s="566">
        <v>1562</v>
      </c>
      <c r="AI9" s="566">
        <v>1013</v>
      </c>
      <c r="AJ9" s="566">
        <v>549</v>
      </c>
      <c r="AK9" s="497">
        <f>AN9-AH9</f>
        <v>253</v>
      </c>
      <c r="AL9" s="497">
        <f>AO9-AI9</f>
        <v>159</v>
      </c>
      <c r="AM9" s="497">
        <f>AP9-AJ9</f>
        <v>94</v>
      </c>
      <c r="AN9" s="1080">
        <v>1815</v>
      </c>
      <c r="AO9" s="1080">
        <v>1172</v>
      </c>
      <c r="AP9" s="1080">
        <v>643</v>
      </c>
      <c r="AQ9" s="331"/>
      <c r="AR9" s="331"/>
      <c r="AS9" s="331"/>
      <c r="AT9" s="331"/>
      <c r="AU9" s="331"/>
      <c r="AV9" s="331"/>
      <c r="AW9" s="331"/>
      <c r="AX9" s="331"/>
      <c r="AY9" s="331"/>
      <c r="AZ9" s="331"/>
      <c r="BA9" s="331"/>
      <c r="BB9" s="331"/>
      <c r="BC9" s="830">
        <f>AN9/G9</f>
        <v>0.82499999999999996</v>
      </c>
      <c r="BD9" s="830">
        <f>AO9/H9</f>
        <v>0.79511533242876531</v>
      </c>
      <c r="BE9" s="831">
        <f>AP9/I9</f>
        <v>0.88567493112947659</v>
      </c>
    </row>
    <row r="10" spans="1:57" ht="54" customHeight="1" thickBot="1" x14ac:dyDescent="0.25">
      <c r="A10" s="1083" t="s">
        <v>202</v>
      </c>
      <c r="B10" s="106" t="s">
        <v>203</v>
      </c>
      <c r="C10" s="1063" t="s">
        <v>201</v>
      </c>
      <c r="D10" s="1063" t="s">
        <v>23</v>
      </c>
      <c r="E10" s="1063" t="s">
        <v>40</v>
      </c>
      <c r="F10" s="1063" t="s">
        <v>22</v>
      </c>
      <c r="G10" s="1063">
        <v>60</v>
      </c>
      <c r="H10" s="1139" t="s">
        <v>57</v>
      </c>
      <c r="I10" s="1139" t="s">
        <v>57</v>
      </c>
      <c r="J10" s="1063">
        <v>0</v>
      </c>
      <c r="K10" s="1066" t="s">
        <v>57</v>
      </c>
      <c r="L10" s="1066" t="s">
        <v>57</v>
      </c>
      <c r="M10" s="1063">
        <v>0</v>
      </c>
      <c r="N10" s="1066" t="s">
        <v>57</v>
      </c>
      <c r="O10" s="1066" t="s">
        <v>57</v>
      </c>
      <c r="P10" s="1078">
        <v>0</v>
      </c>
      <c r="Q10" s="225" t="s">
        <v>57</v>
      </c>
      <c r="R10" s="225" t="s">
        <v>57</v>
      </c>
      <c r="S10" s="1078">
        <v>0</v>
      </c>
      <c r="T10" s="225" t="s">
        <v>57</v>
      </c>
      <c r="U10" s="225" t="s">
        <v>57</v>
      </c>
      <c r="V10" s="1063">
        <v>0</v>
      </c>
      <c r="W10" s="1139" t="s">
        <v>57</v>
      </c>
      <c r="X10" s="1139" t="s">
        <v>57</v>
      </c>
      <c r="Y10" s="1141" t="s">
        <v>57</v>
      </c>
      <c r="Z10" s="225" t="s">
        <v>57</v>
      </c>
      <c r="AA10" s="225" t="s">
        <v>57</v>
      </c>
      <c r="AB10" s="422">
        <v>0.61</v>
      </c>
      <c r="AC10" s="1139" t="s">
        <v>57</v>
      </c>
      <c r="AD10" s="1139" t="s">
        <v>57</v>
      </c>
      <c r="AE10" s="225" t="s">
        <v>57</v>
      </c>
      <c r="AF10" s="225" t="s">
        <v>57</v>
      </c>
      <c r="AG10" s="225" t="s">
        <v>57</v>
      </c>
      <c r="AH10" s="422">
        <v>0.61</v>
      </c>
      <c r="AI10" s="1139" t="s">
        <v>57</v>
      </c>
      <c r="AJ10" s="1139" t="s">
        <v>57</v>
      </c>
      <c r="AK10" s="517" t="s">
        <v>57</v>
      </c>
      <c r="AL10" s="517" t="s">
        <v>57</v>
      </c>
      <c r="AM10" s="517" t="s">
        <v>57</v>
      </c>
      <c r="AN10" s="422">
        <v>0.61</v>
      </c>
      <c r="AO10" s="1139" t="s">
        <v>57</v>
      </c>
      <c r="AP10" s="1139" t="s">
        <v>57</v>
      </c>
      <c r="AQ10" s="1082"/>
      <c r="AR10" s="1082"/>
      <c r="AS10" s="1082"/>
      <c r="AT10" s="1082"/>
      <c r="AU10" s="1082"/>
      <c r="AV10" s="1082"/>
      <c r="AW10" s="1082"/>
      <c r="AX10" s="1082"/>
      <c r="AY10" s="1082"/>
      <c r="AZ10" s="1082"/>
      <c r="BA10" s="1082"/>
      <c r="BB10" s="1082"/>
      <c r="BC10" s="1063" t="s">
        <v>542</v>
      </c>
      <c r="BD10" s="1063" t="s">
        <v>542</v>
      </c>
      <c r="BE10" s="1086" t="s">
        <v>542</v>
      </c>
    </row>
    <row r="11" spans="1:57" s="16" customFormat="1" ht="18.75" customHeight="1" x14ac:dyDescent="0.2">
      <c r="T11" s="332"/>
      <c r="U11" s="332"/>
      <c r="V11" s="332"/>
      <c r="W11" s="332"/>
      <c r="X11" s="332"/>
    </row>
    <row r="12" spans="1:57" ht="15.75" x14ac:dyDescent="0.25">
      <c r="A12" s="219" t="s">
        <v>353</v>
      </c>
      <c r="B12" s="218"/>
    </row>
    <row r="13" spans="1:57" ht="24.75" customHeight="1" thickBot="1" x14ac:dyDescent="0.3">
      <c r="A13" s="1087" t="s">
        <v>492</v>
      </c>
      <c r="B13" s="8"/>
      <c r="C13" s="8"/>
      <c r="D13" s="8"/>
      <c r="E13" s="8"/>
      <c r="F13" s="8"/>
      <c r="G13" s="8"/>
      <c r="H13" s="8"/>
      <c r="I13" s="8"/>
      <c r="J13" s="8"/>
      <c r="M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row>
    <row r="14" spans="1:57" s="6" customFormat="1" ht="24.75" customHeight="1" x14ac:dyDescent="0.2">
      <c r="A14" s="1214" t="s">
        <v>19</v>
      </c>
      <c r="B14" s="1217" t="s">
        <v>1</v>
      </c>
      <c r="C14" s="1217" t="s">
        <v>187</v>
      </c>
      <c r="D14" s="1217" t="s">
        <v>695</v>
      </c>
      <c r="E14" s="1217" t="s">
        <v>188</v>
      </c>
      <c r="F14" s="1217" t="s">
        <v>182</v>
      </c>
      <c r="G14" s="1219" t="s">
        <v>878</v>
      </c>
      <c r="H14" s="1195"/>
      <c r="I14" s="1226"/>
      <c r="J14" s="1171" t="s">
        <v>6</v>
      </c>
      <c r="K14" s="1171"/>
      <c r="L14" s="1171"/>
      <c r="M14" s="1171" t="s">
        <v>7</v>
      </c>
      <c r="N14" s="1171"/>
      <c r="O14" s="1171"/>
      <c r="P14" s="1171" t="s">
        <v>8</v>
      </c>
      <c r="Q14" s="1171"/>
      <c r="R14" s="1171"/>
      <c r="S14" s="1193" t="s">
        <v>9</v>
      </c>
      <c r="T14" s="1230"/>
      <c r="U14" s="1230"/>
      <c r="V14" s="1230"/>
      <c r="W14" s="1230"/>
      <c r="X14" s="1205"/>
      <c r="Y14" s="1193" t="s">
        <v>10</v>
      </c>
      <c r="Z14" s="1230"/>
      <c r="AA14" s="1230"/>
      <c r="AB14" s="1230"/>
      <c r="AC14" s="1230"/>
      <c r="AD14" s="1205"/>
      <c r="AE14" s="1193" t="s">
        <v>11</v>
      </c>
      <c r="AF14" s="1230"/>
      <c r="AG14" s="1230"/>
      <c r="AH14" s="1230"/>
      <c r="AI14" s="1230"/>
      <c r="AJ14" s="1205"/>
      <c r="AK14" s="1193" t="s">
        <v>12</v>
      </c>
      <c r="AL14" s="1230"/>
      <c r="AM14" s="1230"/>
      <c r="AN14" s="1230"/>
      <c r="AO14" s="1230"/>
      <c r="AP14" s="1205"/>
      <c r="AQ14" s="1171" t="s">
        <v>13</v>
      </c>
      <c r="AR14" s="1171"/>
      <c r="AS14" s="1171"/>
      <c r="AT14" s="1171" t="s">
        <v>14</v>
      </c>
      <c r="AU14" s="1171"/>
      <c r="AV14" s="1171"/>
      <c r="AW14" s="1171" t="s">
        <v>15</v>
      </c>
      <c r="AX14" s="1171"/>
      <c r="AY14" s="1171"/>
      <c r="AZ14" s="1219"/>
      <c r="BA14" s="1195"/>
      <c r="BB14" s="1226"/>
      <c r="BC14" s="1219" t="s">
        <v>189</v>
      </c>
      <c r="BD14" s="1195"/>
      <c r="BE14" s="1196"/>
    </row>
    <row r="15" spans="1:57" ht="16.5" customHeight="1" x14ac:dyDescent="0.2">
      <c r="A15" s="1215"/>
      <c r="B15" s="1218"/>
      <c r="C15" s="1218"/>
      <c r="D15" s="1218"/>
      <c r="E15" s="1218"/>
      <c r="F15" s="1218"/>
      <c r="G15" s="1227"/>
      <c r="H15" s="1198"/>
      <c r="I15" s="1228"/>
      <c r="J15" s="1059" t="s">
        <v>190</v>
      </c>
      <c r="K15" s="1229" t="s">
        <v>191</v>
      </c>
      <c r="L15" s="1229"/>
      <c r="M15" s="1059" t="s">
        <v>190</v>
      </c>
      <c r="N15" s="1229" t="s">
        <v>191</v>
      </c>
      <c r="O15" s="1229"/>
      <c r="P15" s="1059" t="s">
        <v>190</v>
      </c>
      <c r="Q15" s="1229" t="s">
        <v>191</v>
      </c>
      <c r="R15" s="1229"/>
      <c r="S15" s="1223" t="s">
        <v>190</v>
      </c>
      <c r="T15" s="1224"/>
      <c r="U15" s="1225"/>
      <c r="V15" s="1223" t="s">
        <v>191</v>
      </c>
      <c r="W15" s="1224"/>
      <c r="X15" s="1225"/>
      <c r="Y15" s="1223" t="s">
        <v>190</v>
      </c>
      <c r="Z15" s="1224"/>
      <c r="AA15" s="1225"/>
      <c r="AB15" s="1223" t="s">
        <v>191</v>
      </c>
      <c r="AC15" s="1224"/>
      <c r="AD15" s="1225"/>
      <c r="AE15" s="1223" t="s">
        <v>190</v>
      </c>
      <c r="AF15" s="1224"/>
      <c r="AG15" s="1225"/>
      <c r="AH15" s="1223" t="s">
        <v>191</v>
      </c>
      <c r="AI15" s="1224"/>
      <c r="AJ15" s="1225"/>
      <c r="AK15" s="1223" t="s">
        <v>190</v>
      </c>
      <c r="AL15" s="1224"/>
      <c r="AM15" s="1225"/>
      <c r="AN15" s="1223" t="s">
        <v>191</v>
      </c>
      <c r="AO15" s="1224"/>
      <c r="AP15" s="1225"/>
      <c r="AQ15" s="1059" t="s">
        <v>190</v>
      </c>
      <c r="AR15" s="1229" t="s">
        <v>191</v>
      </c>
      <c r="AS15" s="1229"/>
      <c r="AT15" s="1059" t="s">
        <v>190</v>
      </c>
      <c r="AU15" s="1229" t="s">
        <v>191</v>
      </c>
      <c r="AV15" s="1229"/>
      <c r="AW15" s="1059" t="s">
        <v>190</v>
      </c>
      <c r="AX15" s="1229" t="s">
        <v>191</v>
      </c>
      <c r="AY15" s="1229"/>
      <c r="AZ15" s="1227"/>
      <c r="BA15" s="1198"/>
      <c r="BB15" s="1228"/>
      <c r="BC15" s="1227"/>
      <c r="BD15" s="1198"/>
      <c r="BE15" s="1199"/>
    </row>
    <row r="16" spans="1:57" ht="26.25" customHeight="1" thickBot="1" x14ac:dyDescent="0.25">
      <c r="A16" s="1216"/>
      <c r="B16" s="1179"/>
      <c r="C16" s="1179"/>
      <c r="D16" s="1179"/>
      <c r="E16" s="1179"/>
      <c r="F16" s="1179"/>
      <c r="G16" s="81" t="s">
        <v>18</v>
      </c>
      <c r="H16" s="81" t="s">
        <v>16</v>
      </c>
      <c r="I16" s="81" t="s">
        <v>17</v>
      </c>
      <c r="J16" s="81" t="s">
        <v>18</v>
      </c>
      <c r="K16" s="81" t="s">
        <v>16</v>
      </c>
      <c r="L16" s="81" t="s">
        <v>17</v>
      </c>
      <c r="M16" s="81" t="s">
        <v>18</v>
      </c>
      <c r="N16" s="81" t="s">
        <v>16</v>
      </c>
      <c r="O16" s="81" t="s">
        <v>17</v>
      </c>
      <c r="P16" s="81" t="s">
        <v>18</v>
      </c>
      <c r="Q16" s="81" t="s">
        <v>16</v>
      </c>
      <c r="R16" s="81" t="s">
        <v>17</v>
      </c>
      <c r="S16" s="81" t="s">
        <v>18</v>
      </c>
      <c r="T16" s="81" t="s">
        <v>16</v>
      </c>
      <c r="U16" s="81" t="s">
        <v>17</v>
      </c>
      <c r="V16" s="81" t="s">
        <v>18</v>
      </c>
      <c r="W16" s="81" t="s">
        <v>16</v>
      </c>
      <c r="X16" s="81" t="s">
        <v>17</v>
      </c>
      <c r="Y16" s="81" t="s">
        <v>18</v>
      </c>
      <c r="Z16" s="81" t="s">
        <v>16</v>
      </c>
      <c r="AA16" s="81" t="s">
        <v>17</v>
      </c>
      <c r="AB16" s="81" t="s">
        <v>18</v>
      </c>
      <c r="AC16" s="81" t="s">
        <v>16</v>
      </c>
      <c r="AD16" s="81" t="s">
        <v>17</v>
      </c>
      <c r="AE16" s="81" t="s">
        <v>18</v>
      </c>
      <c r="AF16" s="81" t="s">
        <v>16</v>
      </c>
      <c r="AG16" s="81" t="s">
        <v>17</v>
      </c>
      <c r="AH16" s="81" t="s">
        <v>18</v>
      </c>
      <c r="AI16" s="81" t="s">
        <v>16</v>
      </c>
      <c r="AJ16" s="81" t="s">
        <v>17</v>
      </c>
      <c r="AK16" s="81" t="s">
        <v>18</v>
      </c>
      <c r="AL16" s="81" t="s">
        <v>16</v>
      </c>
      <c r="AM16" s="81" t="s">
        <v>17</v>
      </c>
      <c r="AN16" s="81" t="s">
        <v>18</v>
      </c>
      <c r="AO16" s="81" t="s">
        <v>16</v>
      </c>
      <c r="AP16" s="81" t="s">
        <v>17</v>
      </c>
      <c r="AQ16" s="81" t="s">
        <v>18</v>
      </c>
      <c r="AR16" s="81" t="s">
        <v>16</v>
      </c>
      <c r="AS16" s="81" t="s">
        <v>17</v>
      </c>
      <c r="AT16" s="81" t="s">
        <v>18</v>
      </c>
      <c r="AU16" s="81" t="s">
        <v>16</v>
      </c>
      <c r="AV16" s="81" t="s">
        <v>17</v>
      </c>
      <c r="AW16" s="81" t="s">
        <v>18</v>
      </c>
      <c r="AX16" s="81" t="s">
        <v>16</v>
      </c>
      <c r="AY16" s="81" t="s">
        <v>17</v>
      </c>
      <c r="AZ16" s="81"/>
      <c r="BA16" s="81"/>
      <c r="BB16" s="81"/>
      <c r="BC16" s="81" t="s">
        <v>18</v>
      </c>
      <c r="BD16" s="81" t="s">
        <v>16</v>
      </c>
      <c r="BE16" s="170" t="s">
        <v>17</v>
      </c>
    </row>
    <row r="17" spans="1:59" ht="45.75" customHeight="1" x14ac:dyDescent="0.2">
      <c r="A17" s="276" t="s">
        <v>204</v>
      </c>
      <c r="B17" s="277" t="s">
        <v>200</v>
      </c>
      <c r="C17" s="1064" t="s">
        <v>201</v>
      </c>
      <c r="D17" s="1064" t="s">
        <v>23</v>
      </c>
      <c r="E17" s="1064" t="s">
        <v>40</v>
      </c>
      <c r="F17" s="1064" t="s">
        <v>40</v>
      </c>
      <c r="G17" s="1069">
        <v>1705</v>
      </c>
      <c r="H17" s="323" t="s">
        <v>57</v>
      </c>
      <c r="I17" s="323" t="s">
        <v>57</v>
      </c>
      <c r="J17" s="1064">
        <v>0</v>
      </c>
      <c r="K17" s="1064">
        <v>0</v>
      </c>
      <c r="L17" s="1064">
        <v>0</v>
      </c>
      <c r="M17" s="1064">
        <v>0</v>
      </c>
      <c r="N17" s="1064">
        <v>0</v>
      </c>
      <c r="O17" s="1064">
        <v>0</v>
      </c>
      <c r="P17" s="1075">
        <v>0</v>
      </c>
      <c r="Q17" s="1075">
        <v>0</v>
      </c>
      <c r="R17" s="1075">
        <v>0</v>
      </c>
      <c r="S17" s="1100">
        <v>22</v>
      </c>
      <c r="T17" s="323" t="s">
        <v>57</v>
      </c>
      <c r="U17" s="323" t="s">
        <v>57</v>
      </c>
      <c r="V17" s="1142">
        <v>22</v>
      </c>
      <c r="W17" s="323" t="s">
        <v>57</v>
      </c>
      <c r="X17" s="323" t="s">
        <v>57</v>
      </c>
      <c r="Y17" s="1142">
        <v>523</v>
      </c>
      <c r="Z17" s="323" t="s">
        <v>57</v>
      </c>
      <c r="AA17" s="323" t="s">
        <v>57</v>
      </c>
      <c r="AB17" s="1142">
        <v>545</v>
      </c>
      <c r="AC17" s="323" t="s">
        <v>57</v>
      </c>
      <c r="AD17" s="323" t="s">
        <v>57</v>
      </c>
      <c r="AE17" s="832">
        <f>AH17-AB17</f>
        <v>308</v>
      </c>
      <c r="AF17" s="1160" t="s">
        <v>57</v>
      </c>
      <c r="AG17" s="1160" t="s">
        <v>57</v>
      </c>
      <c r="AH17" s="832">
        <v>853</v>
      </c>
      <c r="AI17" s="1160" t="s">
        <v>57</v>
      </c>
      <c r="AJ17" s="1160" t="s">
        <v>57</v>
      </c>
      <c r="AK17" s="321">
        <f>AN17-AH17</f>
        <v>419</v>
      </c>
      <c r="AL17" s="511" t="s">
        <v>57</v>
      </c>
      <c r="AM17" s="511" t="s">
        <v>57</v>
      </c>
      <c r="AN17" s="1075">
        <v>1272</v>
      </c>
      <c r="AO17" s="323" t="s">
        <v>57</v>
      </c>
      <c r="AP17" s="323" t="s">
        <v>57</v>
      </c>
      <c r="AQ17" s="596"/>
      <c r="AR17" s="596"/>
      <c r="AS17" s="596"/>
      <c r="AT17" s="596"/>
      <c r="AU17" s="596"/>
      <c r="AV17" s="596"/>
      <c r="AW17" s="596"/>
      <c r="AX17" s="596"/>
      <c r="AY17" s="596"/>
      <c r="AZ17" s="596"/>
      <c r="BA17" s="596"/>
      <c r="BB17" s="596"/>
      <c r="BC17" s="833">
        <f>AN17/G17</f>
        <v>0.74604105571847512</v>
      </c>
      <c r="BD17" s="1138" t="s">
        <v>57</v>
      </c>
      <c r="BE17" s="286" t="s">
        <v>57</v>
      </c>
    </row>
    <row r="18" spans="1:59" ht="54.75" customHeight="1" thickBot="1" x14ac:dyDescent="0.25">
      <c r="A18" s="1083" t="s">
        <v>205</v>
      </c>
      <c r="B18" s="106" t="s">
        <v>206</v>
      </c>
      <c r="C18" s="1063" t="s">
        <v>201</v>
      </c>
      <c r="D18" s="1063" t="s">
        <v>23</v>
      </c>
      <c r="E18" s="1063" t="s">
        <v>40</v>
      </c>
      <c r="F18" s="1063" t="s">
        <v>22</v>
      </c>
      <c r="G18" s="1063">
        <v>60</v>
      </c>
      <c r="H18" s="1139" t="s">
        <v>57</v>
      </c>
      <c r="I18" s="1139" t="s">
        <v>57</v>
      </c>
      <c r="J18" s="1063">
        <v>0</v>
      </c>
      <c r="K18" s="1066" t="s">
        <v>57</v>
      </c>
      <c r="L18" s="1066" t="s">
        <v>57</v>
      </c>
      <c r="M18" s="1063">
        <v>0</v>
      </c>
      <c r="N18" s="1066" t="s">
        <v>57</v>
      </c>
      <c r="O18" s="1066" t="s">
        <v>57</v>
      </c>
      <c r="P18" s="1078">
        <v>0</v>
      </c>
      <c r="Q18" s="225" t="s">
        <v>57</v>
      </c>
      <c r="R18" s="225" t="s">
        <v>57</v>
      </c>
      <c r="S18" s="1078">
        <v>0</v>
      </c>
      <c r="T18" s="225" t="s">
        <v>57</v>
      </c>
      <c r="U18" s="225" t="s">
        <v>57</v>
      </c>
      <c r="V18" s="1143">
        <v>0</v>
      </c>
      <c r="W18" s="225" t="s">
        <v>57</v>
      </c>
      <c r="X18" s="225" t="s">
        <v>57</v>
      </c>
      <c r="Y18" s="225" t="s">
        <v>57</v>
      </c>
      <c r="Z18" s="225" t="s">
        <v>57</v>
      </c>
      <c r="AA18" s="225" t="s">
        <v>57</v>
      </c>
      <c r="AB18" s="567">
        <v>0</v>
      </c>
      <c r="AC18" s="225" t="s">
        <v>57</v>
      </c>
      <c r="AD18" s="225" t="s">
        <v>57</v>
      </c>
      <c r="AE18" s="1143" t="s">
        <v>57</v>
      </c>
      <c r="AF18" s="225" t="s">
        <v>57</v>
      </c>
      <c r="AG18" s="225" t="s">
        <v>57</v>
      </c>
      <c r="AH18" s="567">
        <v>0</v>
      </c>
      <c r="AI18" s="225" t="s">
        <v>57</v>
      </c>
      <c r="AJ18" s="225" t="s">
        <v>57</v>
      </c>
      <c r="AK18" s="1030">
        <v>0</v>
      </c>
      <c r="AL18" s="517" t="s">
        <v>57</v>
      </c>
      <c r="AM18" s="517" t="s">
        <v>57</v>
      </c>
      <c r="AN18" s="568">
        <v>0</v>
      </c>
      <c r="AO18" s="225" t="s">
        <v>57</v>
      </c>
      <c r="AP18" s="225" t="s">
        <v>57</v>
      </c>
      <c r="AQ18" s="1085"/>
      <c r="AR18" s="1085"/>
      <c r="AS18" s="1085"/>
      <c r="AT18" s="1085"/>
      <c r="AU18" s="1085"/>
      <c r="AV18" s="1085"/>
      <c r="AW18" s="1085"/>
      <c r="AX18" s="1085"/>
      <c r="AY18" s="1085"/>
      <c r="AZ18" s="1085"/>
      <c r="BA18" s="1085"/>
      <c r="BB18" s="1085"/>
      <c r="BC18" s="1078" t="s">
        <v>542</v>
      </c>
      <c r="BD18" s="1063" t="s">
        <v>542</v>
      </c>
      <c r="BE18" s="1086" t="s">
        <v>542</v>
      </c>
    </row>
    <row r="21" spans="1:59" ht="15.75" x14ac:dyDescent="0.25">
      <c r="A21" s="219" t="s">
        <v>354</v>
      </c>
      <c r="B21" s="218"/>
    </row>
    <row r="22" spans="1:59" ht="24" customHeight="1" thickBot="1" x14ac:dyDescent="0.25">
      <c r="A22" s="31" t="s">
        <v>493</v>
      </c>
      <c r="B22" s="8"/>
      <c r="C22" s="8"/>
      <c r="D22" s="8"/>
      <c r="E22" s="8"/>
      <c r="F22" s="8"/>
      <c r="G22" s="8"/>
      <c r="H22" s="8"/>
      <c r="I22" s="8"/>
      <c r="J22" s="8"/>
      <c r="M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row>
    <row r="23" spans="1:59" s="6" customFormat="1" ht="25.5" customHeight="1" x14ac:dyDescent="0.2">
      <c r="A23" s="1214" t="s">
        <v>19</v>
      </c>
      <c r="B23" s="1217" t="s">
        <v>1</v>
      </c>
      <c r="C23" s="1217" t="s">
        <v>187</v>
      </c>
      <c r="D23" s="1217" t="s">
        <v>695</v>
      </c>
      <c r="E23" s="1217" t="s">
        <v>188</v>
      </c>
      <c r="F23" s="1217" t="s">
        <v>182</v>
      </c>
      <c r="G23" s="1219" t="s">
        <v>878</v>
      </c>
      <c r="H23" s="1195"/>
      <c r="I23" s="1226"/>
      <c r="J23" s="1171" t="s">
        <v>6</v>
      </c>
      <c r="K23" s="1171"/>
      <c r="L23" s="1171"/>
      <c r="M23" s="1171" t="s">
        <v>7</v>
      </c>
      <c r="N23" s="1171"/>
      <c r="O23" s="1171"/>
      <c r="P23" s="1171" t="s">
        <v>8</v>
      </c>
      <c r="Q23" s="1171"/>
      <c r="R23" s="1171"/>
      <c r="S23" s="1193" t="s">
        <v>9</v>
      </c>
      <c r="T23" s="1230"/>
      <c r="U23" s="1230"/>
      <c r="V23" s="1230"/>
      <c r="W23" s="1230"/>
      <c r="X23" s="1205"/>
      <c r="Y23" s="1193" t="s">
        <v>10</v>
      </c>
      <c r="Z23" s="1230"/>
      <c r="AA23" s="1230"/>
      <c r="AB23" s="1230"/>
      <c r="AC23" s="1230"/>
      <c r="AD23" s="1205"/>
      <c r="AE23" s="1193" t="s">
        <v>11</v>
      </c>
      <c r="AF23" s="1230"/>
      <c r="AG23" s="1230"/>
      <c r="AH23" s="1230"/>
      <c r="AI23" s="1230"/>
      <c r="AJ23" s="1205"/>
      <c r="AK23" s="1193" t="s">
        <v>12</v>
      </c>
      <c r="AL23" s="1230"/>
      <c r="AM23" s="1230"/>
      <c r="AN23" s="1230"/>
      <c r="AO23" s="1230"/>
      <c r="AP23" s="1205"/>
      <c r="AQ23" s="1171" t="s">
        <v>13</v>
      </c>
      <c r="AR23" s="1171"/>
      <c r="AS23" s="1171"/>
      <c r="AT23" s="1171" t="s">
        <v>14</v>
      </c>
      <c r="AU23" s="1171"/>
      <c r="AV23" s="1171"/>
      <c r="AW23" s="1171" t="s">
        <v>15</v>
      </c>
      <c r="AX23" s="1171"/>
      <c r="AY23" s="1171"/>
      <c r="AZ23" s="1219"/>
      <c r="BA23" s="1195"/>
      <c r="BB23" s="1226"/>
      <c r="BC23" s="1219" t="s">
        <v>189</v>
      </c>
      <c r="BD23" s="1195"/>
      <c r="BE23" s="1196"/>
    </row>
    <row r="24" spans="1:59" ht="17.25" customHeight="1" x14ac:dyDescent="0.2">
      <c r="A24" s="1215"/>
      <c r="B24" s="1218"/>
      <c r="C24" s="1218"/>
      <c r="D24" s="1218"/>
      <c r="E24" s="1218"/>
      <c r="F24" s="1218"/>
      <c r="G24" s="1227"/>
      <c r="H24" s="1198"/>
      <c r="I24" s="1228"/>
      <c r="J24" s="1059" t="s">
        <v>190</v>
      </c>
      <c r="K24" s="1229" t="s">
        <v>191</v>
      </c>
      <c r="L24" s="1229"/>
      <c r="M24" s="1059" t="s">
        <v>190</v>
      </c>
      <c r="N24" s="1229" t="s">
        <v>191</v>
      </c>
      <c r="O24" s="1229"/>
      <c r="P24" s="1059" t="s">
        <v>190</v>
      </c>
      <c r="Q24" s="1229" t="s">
        <v>191</v>
      </c>
      <c r="R24" s="1229"/>
      <c r="S24" s="1223" t="s">
        <v>190</v>
      </c>
      <c r="T24" s="1224"/>
      <c r="U24" s="1225"/>
      <c r="V24" s="1223" t="s">
        <v>191</v>
      </c>
      <c r="W24" s="1224"/>
      <c r="X24" s="1225"/>
      <c r="Y24" s="1223" t="s">
        <v>190</v>
      </c>
      <c r="Z24" s="1224"/>
      <c r="AA24" s="1225"/>
      <c r="AB24" s="1223" t="s">
        <v>191</v>
      </c>
      <c r="AC24" s="1224"/>
      <c r="AD24" s="1225"/>
      <c r="AE24" s="1223" t="s">
        <v>190</v>
      </c>
      <c r="AF24" s="1224"/>
      <c r="AG24" s="1225"/>
      <c r="AH24" s="1223" t="s">
        <v>191</v>
      </c>
      <c r="AI24" s="1224"/>
      <c r="AJ24" s="1225"/>
      <c r="AK24" s="1223" t="s">
        <v>190</v>
      </c>
      <c r="AL24" s="1224"/>
      <c r="AM24" s="1225"/>
      <c r="AN24" s="1223" t="s">
        <v>191</v>
      </c>
      <c r="AO24" s="1224"/>
      <c r="AP24" s="1225"/>
      <c r="AQ24" s="1059" t="s">
        <v>190</v>
      </c>
      <c r="AR24" s="1229" t="s">
        <v>191</v>
      </c>
      <c r="AS24" s="1229"/>
      <c r="AT24" s="1059" t="s">
        <v>190</v>
      </c>
      <c r="AU24" s="1229" t="s">
        <v>191</v>
      </c>
      <c r="AV24" s="1229"/>
      <c r="AW24" s="1059" t="s">
        <v>190</v>
      </c>
      <c r="AX24" s="1229" t="s">
        <v>191</v>
      </c>
      <c r="AY24" s="1229"/>
      <c r="AZ24" s="1227"/>
      <c r="BA24" s="1198"/>
      <c r="BB24" s="1228"/>
      <c r="BC24" s="1227"/>
      <c r="BD24" s="1198"/>
      <c r="BE24" s="1199"/>
    </row>
    <row r="25" spans="1:59" ht="27.75" customHeight="1" thickBot="1" x14ac:dyDescent="0.25">
      <c r="A25" s="1216"/>
      <c r="B25" s="1179"/>
      <c r="C25" s="1179"/>
      <c r="D25" s="1179"/>
      <c r="E25" s="1179"/>
      <c r="F25" s="1179"/>
      <c r="G25" s="81" t="s">
        <v>18</v>
      </c>
      <c r="H25" s="81" t="s">
        <v>16</v>
      </c>
      <c r="I25" s="81" t="s">
        <v>17</v>
      </c>
      <c r="J25" s="81" t="s">
        <v>18</v>
      </c>
      <c r="K25" s="81" t="s">
        <v>16</v>
      </c>
      <c r="L25" s="81" t="s">
        <v>17</v>
      </c>
      <c r="M25" s="81" t="s">
        <v>18</v>
      </c>
      <c r="N25" s="81" t="s">
        <v>16</v>
      </c>
      <c r="O25" s="81" t="s">
        <v>17</v>
      </c>
      <c r="P25" s="81" t="s">
        <v>18</v>
      </c>
      <c r="Q25" s="81" t="s">
        <v>16</v>
      </c>
      <c r="R25" s="81" t="s">
        <v>17</v>
      </c>
      <c r="S25" s="81" t="s">
        <v>18</v>
      </c>
      <c r="T25" s="81" t="s">
        <v>16</v>
      </c>
      <c r="U25" s="81" t="s">
        <v>17</v>
      </c>
      <c r="V25" s="81" t="s">
        <v>18</v>
      </c>
      <c r="W25" s="81" t="s">
        <v>16</v>
      </c>
      <c r="X25" s="81" t="s">
        <v>17</v>
      </c>
      <c r="Y25" s="81" t="s">
        <v>18</v>
      </c>
      <c r="Z25" s="81" t="s">
        <v>16</v>
      </c>
      <c r="AA25" s="81" t="s">
        <v>17</v>
      </c>
      <c r="AB25" s="81" t="s">
        <v>18</v>
      </c>
      <c r="AC25" s="81" t="s">
        <v>16</v>
      </c>
      <c r="AD25" s="81" t="s">
        <v>17</v>
      </c>
      <c r="AE25" s="81" t="s">
        <v>18</v>
      </c>
      <c r="AF25" s="81" t="s">
        <v>16</v>
      </c>
      <c r="AG25" s="81" t="s">
        <v>17</v>
      </c>
      <c r="AH25" s="81" t="s">
        <v>18</v>
      </c>
      <c r="AI25" s="81" t="s">
        <v>16</v>
      </c>
      <c r="AJ25" s="81" t="s">
        <v>17</v>
      </c>
      <c r="AK25" s="81" t="s">
        <v>18</v>
      </c>
      <c r="AL25" s="81" t="s">
        <v>16</v>
      </c>
      <c r="AM25" s="81" t="s">
        <v>17</v>
      </c>
      <c r="AN25" s="81" t="s">
        <v>18</v>
      </c>
      <c r="AO25" s="81" t="s">
        <v>16</v>
      </c>
      <c r="AP25" s="81" t="s">
        <v>17</v>
      </c>
      <c r="AQ25" s="81" t="s">
        <v>18</v>
      </c>
      <c r="AR25" s="81" t="s">
        <v>16</v>
      </c>
      <c r="AS25" s="81" t="s">
        <v>17</v>
      </c>
      <c r="AT25" s="81" t="s">
        <v>18</v>
      </c>
      <c r="AU25" s="81" t="s">
        <v>16</v>
      </c>
      <c r="AV25" s="81" t="s">
        <v>17</v>
      </c>
      <c r="AW25" s="81" t="s">
        <v>18</v>
      </c>
      <c r="AX25" s="81" t="s">
        <v>16</v>
      </c>
      <c r="AY25" s="81" t="s">
        <v>17</v>
      </c>
      <c r="AZ25" s="81"/>
      <c r="BA25" s="81"/>
      <c r="BB25" s="81"/>
      <c r="BC25" s="81" t="s">
        <v>18</v>
      </c>
      <c r="BD25" s="81" t="s">
        <v>16</v>
      </c>
      <c r="BE25" s="170" t="s">
        <v>17</v>
      </c>
    </row>
    <row r="26" spans="1:59" ht="52.5" customHeight="1" x14ac:dyDescent="0.25">
      <c r="A26" s="109" t="s">
        <v>217</v>
      </c>
      <c r="B26" s="191" t="s">
        <v>218</v>
      </c>
      <c r="C26" s="1062" t="s">
        <v>201</v>
      </c>
      <c r="D26" s="1062" t="s">
        <v>23</v>
      </c>
      <c r="E26" s="1062" t="s">
        <v>209</v>
      </c>
      <c r="F26" s="1062" t="s">
        <v>22</v>
      </c>
      <c r="G26" s="1060">
        <v>73</v>
      </c>
      <c r="H26" s="1146" t="s">
        <v>57</v>
      </c>
      <c r="I26" s="1146" t="s">
        <v>57</v>
      </c>
      <c r="J26" s="1062">
        <v>0</v>
      </c>
      <c r="K26" s="82" t="s">
        <v>57</v>
      </c>
      <c r="L26" s="82" t="s">
        <v>57</v>
      </c>
      <c r="M26" s="1062">
        <v>0</v>
      </c>
      <c r="N26" s="82" t="s">
        <v>57</v>
      </c>
      <c r="O26" s="82" t="s">
        <v>57</v>
      </c>
      <c r="P26" s="1080">
        <v>0</v>
      </c>
      <c r="Q26" s="227" t="s">
        <v>57</v>
      </c>
      <c r="R26" s="227" t="s">
        <v>57</v>
      </c>
      <c r="S26" s="1080">
        <v>3</v>
      </c>
      <c r="T26" s="227" t="s">
        <v>57</v>
      </c>
      <c r="U26" s="227" t="s">
        <v>57</v>
      </c>
      <c r="V26" s="1080">
        <v>3</v>
      </c>
      <c r="W26" s="227" t="s">
        <v>57</v>
      </c>
      <c r="X26" s="227" t="s">
        <v>57</v>
      </c>
      <c r="Y26" s="1080">
        <v>219</v>
      </c>
      <c r="Z26" s="227" t="s">
        <v>57</v>
      </c>
      <c r="AA26" s="227" t="s">
        <v>57</v>
      </c>
      <c r="AB26" s="1062">
        <v>222</v>
      </c>
      <c r="AC26" s="227" t="s">
        <v>57</v>
      </c>
      <c r="AD26" s="227" t="s">
        <v>57</v>
      </c>
      <c r="AE26" s="1080">
        <f>AH26-AB26</f>
        <v>204</v>
      </c>
      <c r="AF26" s="227" t="s">
        <v>57</v>
      </c>
      <c r="AG26" s="227" t="s">
        <v>57</v>
      </c>
      <c r="AH26" s="1062">
        <v>426</v>
      </c>
      <c r="AI26" s="82" t="s">
        <v>57</v>
      </c>
      <c r="AJ26" s="82" t="s">
        <v>57</v>
      </c>
      <c r="AK26" s="509">
        <f>AN26-AH26</f>
        <v>472</v>
      </c>
      <c r="AL26" s="1147" t="s">
        <v>57</v>
      </c>
      <c r="AM26" s="1147" t="s">
        <v>57</v>
      </c>
      <c r="AN26" s="1080">
        <v>898</v>
      </c>
      <c r="AO26" s="227" t="s">
        <v>57</v>
      </c>
      <c r="AP26" s="227" t="s">
        <v>57</v>
      </c>
      <c r="AQ26" s="331"/>
      <c r="AR26" s="331"/>
      <c r="AS26" s="331"/>
      <c r="AT26" s="331"/>
      <c r="AU26" s="331"/>
      <c r="AV26" s="331"/>
      <c r="AW26" s="331"/>
      <c r="AX26" s="331"/>
      <c r="AY26" s="331"/>
      <c r="AZ26" s="331"/>
      <c r="BA26" s="331"/>
      <c r="BB26" s="331"/>
      <c r="BC26" s="1101">
        <v>0.92283344808804946</v>
      </c>
      <c r="BD26" s="1062" t="s">
        <v>542</v>
      </c>
      <c r="BE26" s="149" t="s">
        <v>542</v>
      </c>
      <c r="BF26" s="1058"/>
      <c r="BG26" s="599"/>
    </row>
    <row r="27" spans="1:59" ht="46.5" customHeight="1" x14ac:dyDescent="0.2">
      <c r="A27" s="101" t="s">
        <v>219</v>
      </c>
      <c r="B27" s="104" t="s">
        <v>220</v>
      </c>
      <c r="C27" s="41" t="s">
        <v>201</v>
      </c>
      <c r="D27" s="41" t="s">
        <v>23</v>
      </c>
      <c r="E27" s="41" t="s">
        <v>209</v>
      </c>
      <c r="F27" s="41" t="s">
        <v>22</v>
      </c>
      <c r="G27" s="112">
        <v>95</v>
      </c>
      <c r="H27" s="221" t="s">
        <v>57</v>
      </c>
      <c r="I27" s="221" t="s">
        <v>57</v>
      </c>
      <c r="J27" s="41">
        <v>0</v>
      </c>
      <c r="K27" s="221" t="s">
        <v>57</v>
      </c>
      <c r="L27" s="221" t="s">
        <v>57</v>
      </c>
      <c r="M27" s="41">
        <v>0</v>
      </c>
      <c r="N27" s="221" t="s">
        <v>57</v>
      </c>
      <c r="O27" s="221" t="s">
        <v>57</v>
      </c>
      <c r="P27" s="48">
        <v>0</v>
      </c>
      <c r="Q27" s="222" t="s">
        <v>57</v>
      </c>
      <c r="R27" s="222" t="s">
        <v>57</v>
      </c>
      <c r="S27" s="1080">
        <v>0</v>
      </c>
      <c r="T27" s="222" t="s">
        <v>57</v>
      </c>
      <c r="U27" s="222" t="s">
        <v>57</v>
      </c>
      <c r="V27" s="1080">
        <v>0</v>
      </c>
      <c r="W27" s="222" t="s">
        <v>57</v>
      </c>
      <c r="X27" s="222" t="s">
        <v>57</v>
      </c>
      <c r="Y27" s="222" t="s">
        <v>57</v>
      </c>
      <c r="Z27" s="222" t="s">
        <v>57</v>
      </c>
      <c r="AA27" s="222" t="s">
        <v>57</v>
      </c>
      <c r="AB27" s="400">
        <v>0.31</v>
      </c>
      <c r="AC27" s="222" t="s">
        <v>57</v>
      </c>
      <c r="AD27" s="222" t="s">
        <v>57</v>
      </c>
      <c r="AE27" s="222" t="s">
        <v>57</v>
      </c>
      <c r="AF27" s="222" t="s">
        <v>57</v>
      </c>
      <c r="AG27" s="222" t="s">
        <v>57</v>
      </c>
      <c r="AH27" s="404">
        <v>0.61</v>
      </c>
      <c r="AI27" s="221" t="s">
        <v>57</v>
      </c>
      <c r="AJ27" s="221" t="s">
        <v>57</v>
      </c>
      <c r="AK27" s="512" t="s">
        <v>57</v>
      </c>
      <c r="AL27" s="512" t="s">
        <v>57</v>
      </c>
      <c r="AM27" s="512" t="s">
        <v>57</v>
      </c>
      <c r="AN27" s="404">
        <v>0.77</v>
      </c>
      <c r="AO27" s="222" t="s">
        <v>57</v>
      </c>
      <c r="AP27" s="222" t="s">
        <v>57</v>
      </c>
      <c r="AQ27" s="105"/>
      <c r="AR27" s="105"/>
      <c r="AS27" s="105"/>
      <c r="AT27" s="105"/>
      <c r="AU27" s="105"/>
      <c r="AV27" s="105"/>
      <c r="AW27" s="105"/>
      <c r="AX27" s="105"/>
      <c r="AY27" s="105"/>
      <c r="AZ27" s="105"/>
      <c r="BA27" s="105"/>
      <c r="BB27" s="105"/>
      <c r="BC27" s="352" t="s">
        <v>542</v>
      </c>
      <c r="BD27" s="41" t="s">
        <v>542</v>
      </c>
      <c r="BE27" s="108" t="s">
        <v>542</v>
      </c>
      <c r="BG27" s="600"/>
    </row>
    <row r="28" spans="1:59" ht="57" customHeight="1" thickBot="1" x14ac:dyDescent="0.25">
      <c r="A28" s="1083" t="s">
        <v>221</v>
      </c>
      <c r="B28" s="106" t="s">
        <v>222</v>
      </c>
      <c r="C28" s="1063" t="s">
        <v>201</v>
      </c>
      <c r="D28" s="1063" t="s">
        <v>23</v>
      </c>
      <c r="E28" s="1063" t="s">
        <v>40</v>
      </c>
      <c r="F28" s="1063" t="s">
        <v>22</v>
      </c>
      <c r="G28" s="1063">
        <v>90</v>
      </c>
      <c r="H28" s="1139" t="s">
        <v>57</v>
      </c>
      <c r="I28" s="1139" t="s">
        <v>57</v>
      </c>
      <c r="J28" s="1063">
        <v>0</v>
      </c>
      <c r="K28" s="1066" t="s">
        <v>57</v>
      </c>
      <c r="L28" s="1066" t="s">
        <v>57</v>
      </c>
      <c r="M28" s="1063">
        <v>0</v>
      </c>
      <c r="N28" s="1066" t="s">
        <v>57</v>
      </c>
      <c r="O28" s="1066" t="s">
        <v>57</v>
      </c>
      <c r="P28" s="1078">
        <v>0</v>
      </c>
      <c r="Q28" s="225" t="s">
        <v>57</v>
      </c>
      <c r="R28" s="225" t="s">
        <v>57</v>
      </c>
      <c r="S28" s="1078">
        <v>0</v>
      </c>
      <c r="T28" s="225" t="s">
        <v>57</v>
      </c>
      <c r="U28" s="225" t="s">
        <v>57</v>
      </c>
      <c r="V28" s="1078">
        <v>0</v>
      </c>
      <c r="W28" s="225" t="s">
        <v>57</v>
      </c>
      <c r="X28" s="225" t="s">
        <v>57</v>
      </c>
      <c r="Y28" s="225" t="s">
        <v>57</v>
      </c>
      <c r="Z28" s="225" t="s">
        <v>57</v>
      </c>
      <c r="AA28" s="225" t="s">
        <v>57</v>
      </c>
      <c r="AB28" s="360">
        <v>0</v>
      </c>
      <c r="AC28" s="225" t="s">
        <v>57</v>
      </c>
      <c r="AD28" s="225" t="s">
        <v>57</v>
      </c>
      <c r="AE28" s="225" t="s">
        <v>57</v>
      </c>
      <c r="AF28" s="225" t="s">
        <v>57</v>
      </c>
      <c r="AG28" s="225" t="s">
        <v>57</v>
      </c>
      <c r="AH28" s="360">
        <v>0</v>
      </c>
      <c r="AI28" s="1139" t="s">
        <v>57</v>
      </c>
      <c r="AJ28" s="1139" t="s">
        <v>57</v>
      </c>
      <c r="AK28" s="517" t="s">
        <v>57</v>
      </c>
      <c r="AL28" s="517" t="s">
        <v>57</v>
      </c>
      <c r="AM28" s="517" t="s">
        <v>57</v>
      </c>
      <c r="AN28" s="568">
        <v>0</v>
      </c>
      <c r="AO28" s="225" t="s">
        <v>57</v>
      </c>
      <c r="AP28" s="225" t="s">
        <v>57</v>
      </c>
      <c r="AQ28" s="1085"/>
      <c r="AR28" s="1085"/>
      <c r="AS28" s="1085"/>
      <c r="AT28" s="1085"/>
      <c r="AU28" s="1085"/>
      <c r="AV28" s="1085"/>
      <c r="AW28" s="1085"/>
      <c r="AX28" s="1085"/>
      <c r="AY28" s="1085"/>
      <c r="AZ28" s="1085"/>
      <c r="BA28" s="1085"/>
      <c r="BB28" s="1085"/>
      <c r="BC28" s="1078" t="s">
        <v>542</v>
      </c>
      <c r="BD28" s="1063" t="s">
        <v>542</v>
      </c>
      <c r="BE28" s="1086" t="s">
        <v>542</v>
      </c>
    </row>
    <row r="29" spans="1:59" ht="22.5" customHeight="1" x14ac:dyDescent="0.2"/>
    <row r="30" spans="1:59" ht="19.5" customHeight="1" x14ac:dyDescent="0.2">
      <c r="A30" s="125" t="s">
        <v>355</v>
      </c>
      <c r="B30" s="218"/>
    </row>
    <row r="31" spans="1:59" ht="26.25" customHeight="1" thickBot="1" x14ac:dyDescent="0.25">
      <c r="A31" s="31" t="s">
        <v>491</v>
      </c>
      <c r="B31" s="8"/>
      <c r="C31" s="8"/>
      <c r="D31" s="8"/>
      <c r="E31" s="8"/>
      <c r="F31" s="8"/>
      <c r="G31" s="8"/>
      <c r="H31" s="8"/>
      <c r="I31" s="8"/>
      <c r="J31" s="8"/>
      <c r="M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row>
    <row r="32" spans="1:59" s="6" customFormat="1" ht="24.75" customHeight="1" x14ac:dyDescent="0.2">
      <c r="A32" s="1214" t="s">
        <v>19</v>
      </c>
      <c r="B32" s="1217" t="s">
        <v>1</v>
      </c>
      <c r="C32" s="1217" t="s">
        <v>187</v>
      </c>
      <c r="D32" s="1217" t="s">
        <v>695</v>
      </c>
      <c r="E32" s="1217" t="s">
        <v>188</v>
      </c>
      <c r="F32" s="1217" t="s">
        <v>182</v>
      </c>
      <c r="G32" s="1219" t="s">
        <v>878</v>
      </c>
      <c r="H32" s="1195"/>
      <c r="I32" s="1226"/>
      <c r="J32" s="1171" t="s">
        <v>6</v>
      </c>
      <c r="K32" s="1171"/>
      <c r="L32" s="1171"/>
      <c r="M32" s="1171" t="s">
        <v>7</v>
      </c>
      <c r="N32" s="1171"/>
      <c r="O32" s="1171"/>
      <c r="P32" s="1171" t="s">
        <v>8</v>
      </c>
      <c r="Q32" s="1171"/>
      <c r="R32" s="1171"/>
      <c r="S32" s="1193" t="s">
        <v>9</v>
      </c>
      <c r="T32" s="1230"/>
      <c r="U32" s="1230"/>
      <c r="V32" s="1230"/>
      <c r="W32" s="1230"/>
      <c r="X32" s="1205"/>
      <c r="Y32" s="1193" t="s">
        <v>10</v>
      </c>
      <c r="Z32" s="1230"/>
      <c r="AA32" s="1230"/>
      <c r="AB32" s="1230"/>
      <c r="AC32" s="1230"/>
      <c r="AD32" s="1205"/>
      <c r="AE32" s="1193" t="s">
        <v>11</v>
      </c>
      <c r="AF32" s="1230"/>
      <c r="AG32" s="1230"/>
      <c r="AH32" s="1230"/>
      <c r="AI32" s="1230"/>
      <c r="AJ32" s="1205"/>
      <c r="AK32" s="1193" t="s">
        <v>12</v>
      </c>
      <c r="AL32" s="1230"/>
      <c r="AM32" s="1230"/>
      <c r="AN32" s="1230"/>
      <c r="AO32" s="1230"/>
      <c r="AP32" s="1205"/>
      <c r="AQ32" s="1171" t="s">
        <v>13</v>
      </c>
      <c r="AR32" s="1171"/>
      <c r="AS32" s="1171"/>
      <c r="AT32" s="1171" t="s">
        <v>14</v>
      </c>
      <c r="AU32" s="1171"/>
      <c r="AV32" s="1171"/>
      <c r="AW32" s="1171" t="s">
        <v>15</v>
      </c>
      <c r="AX32" s="1171"/>
      <c r="AY32" s="1171"/>
      <c r="AZ32" s="1219"/>
      <c r="BA32" s="1195"/>
      <c r="BB32" s="1226"/>
      <c r="BC32" s="1219" t="s">
        <v>189</v>
      </c>
      <c r="BD32" s="1195"/>
      <c r="BE32" s="1196"/>
    </row>
    <row r="33" spans="1:60" ht="17.25" customHeight="1" x14ac:dyDescent="0.2">
      <c r="A33" s="1215"/>
      <c r="B33" s="1218"/>
      <c r="C33" s="1218"/>
      <c r="D33" s="1218"/>
      <c r="E33" s="1218"/>
      <c r="F33" s="1218"/>
      <c r="G33" s="1227"/>
      <c r="H33" s="1198"/>
      <c r="I33" s="1228"/>
      <c r="J33" s="1059" t="s">
        <v>190</v>
      </c>
      <c r="K33" s="1229" t="s">
        <v>191</v>
      </c>
      <c r="L33" s="1229"/>
      <c r="M33" s="1059" t="s">
        <v>190</v>
      </c>
      <c r="N33" s="1229" t="s">
        <v>191</v>
      </c>
      <c r="O33" s="1229"/>
      <c r="P33" s="1059" t="s">
        <v>190</v>
      </c>
      <c r="Q33" s="1229" t="s">
        <v>191</v>
      </c>
      <c r="R33" s="1229"/>
      <c r="S33" s="1223" t="s">
        <v>190</v>
      </c>
      <c r="T33" s="1224"/>
      <c r="U33" s="1225"/>
      <c r="V33" s="1223" t="s">
        <v>191</v>
      </c>
      <c r="W33" s="1224"/>
      <c r="X33" s="1225"/>
      <c r="Y33" s="1223" t="s">
        <v>190</v>
      </c>
      <c r="Z33" s="1224"/>
      <c r="AA33" s="1225"/>
      <c r="AB33" s="1223" t="s">
        <v>191</v>
      </c>
      <c r="AC33" s="1224"/>
      <c r="AD33" s="1225"/>
      <c r="AE33" s="1223" t="s">
        <v>190</v>
      </c>
      <c r="AF33" s="1224"/>
      <c r="AG33" s="1225"/>
      <c r="AH33" s="1223" t="s">
        <v>191</v>
      </c>
      <c r="AI33" s="1224"/>
      <c r="AJ33" s="1225"/>
      <c r="AK33" s="1223" t="s">
        <v>190</v>
      </c>
      <c r="AL33" s="1224"/>
      <c r="AM33" s="1225"/>
      <c r="AN33" s="1223" t="s">
        <v>191</v>
      </c>
      <c r="AO33" s="1224"/>
      <c r="AP33" s="1225"/>
      <c r="AQ33" s="1059" t="s">
        <v>190</v>
      </c>
      <c r="AR33" s="1229" t="s">
        <v>191</v>
      </c>
      <c r="AS33" s="1229"/>
      <c r="AT33" s="1059" t="s">
        <v>190</v>
      </c>
      <c r="AU33" s="1229" t="s">
        <v>191</v>
      </c>
      <c r="AV33" s="1229"/>
      <c r="AW33" s="1059" t="s">
        <v>190</v>
      </c>
      <c r="AX33" s="1229" t="s">
        <v>191</v>
      </c>
      <c r="AY33" s="1229"/>
      <c r="AZ33" s="1227"/>
      <c r="BA33" s="1198"/>
      <c r="BB33" s="1228"/>
      <c r="BC33" s="1227"/>
      <c r="BD33" s="1198"/>
      <c r="BE33" s="1199"/>
    </row>
    <row r="34" spans="1:60" ht="27.75" customHeight="1" thickBot="1" x14ac:dyDescent="0.25">
      <c r="A34" s="1216"/>
      <c r="B34" s="1179"/>
      <c r="C34" s="1179"/>
      <c r="D34" s="1179"/>
      <c r="E34" s="1179"/>
      <c r="F34" s="1179"/>
      <c r="G34" s="81" t="s">
        <v>18</v>
      </c>
      <c r="H34" s="81" t="s">
        <v>16</v>
      </c>
      <c r="I34" s="81" t="s">
        <v>17</v>
      </c>
      <c r="J34" s="81" t="s">
        <v>18</v>
      </c>
      <c r="K34" s="81" t="s">
        <v>16</v>
      </c>
      <c r="L34" s="81" t="s">
        <v>17</v>
      </c>
      <c r="M34" s="81" t="s">
        <v>18</v>
      </c>
      <c r="N34" s="81" t="s">
        <v>16</v>
      </c>
      <c r="O34" s="81" t="s">
        <v>17</v>
      </c>
      <c r="P34" s="81" t="s">
        <v>18</v>
      </c>
      <c r="Q34" s="81" t="s">
        <v>16</v>
      </c>
      <c r="R34" s="81" t="s">
        <v>17</v>
      </c>
      <c r="S34" s="81" t="s">
        <v>18</v>
      </c>
      <c r="T34" s="81" t="s">
        <v>16</v>
      </c>
      <c r="U34" s="81" t="s">
        <v>17</v>
      </c>
      <c r="V34" s="81" t="s">
        <v>18</v>
      </c>
      <c r="W34" s="81" t="s">
        <v>16</v>
      </c>
      <c r="X34" s="81" t="s">
        <v>17</v>
      </c>
      <c r="Y34" s="81" t="s">
        <v>18</v>
      </c>
      <c r="Z34" s="81" t="s">
        <v>16</v>
      </c>
      <c r="AA34" s="81" t="s">
        <v>17</v>
      </c>
      <c r="AB34" s="81" t="s">
        <v>18</v>
      </c>
      <c r="AC34" s="81" t="s">
        <v>16</v>
      </c>
      <c r="AD34" s="81" t="s">
        <v>17</v>
      </c>
      <c r="AE34" s="81" t="s">
        <v>18</v>
      </c>
      <c r="AF34" s="81" t="s">
        <v>16</v>
      </c>
      <c r="AG34" s="81" t="s">
        <v>17</v>
      </c>
      <c r="AH34" s="81" t="s">
        <v>18</v>
      </c>
      <c r="AI34" s="81" t="s">
        <v>16</v>
      </c>
      <c r="AJ34" s="81" t="s">
        <v>17</v>
      </c>
      <c r="AK34" s="81" t="s">
        <v>18</v>
      </c>
      <c r="AL34" s="81" t="s">
        <v>16</v>
      </c>
      <c r="AM34" s="81" t="s">
        <v>17</v>
      </c>
      <c r="AN34" s="81" t="s">
        <v>18</v>
      </c>
      <c r="AO34" s="81" t="s">
        <v>16</v>
      </c>
      <c r="AP34" s="81" t="s">
        <v>17</v>
      </c>
      <c r="AQ34" s="81" t="s">
        <v>18</v>
      </c>
      <c r="AR34" s="81" t="s">
        <v>16</v>
      </c>
      <c r="AS34" s="81" t="s">
        <v>17</v>
      </c>
      <c r="AT34" s="81" t="s">
        <v>18</v>
      </c>
      <c r="AU34" s="81" t="s">
        <v>16</v>
      </c>
      <c r="AV34" s="81" t="s">
        <v>17</v>
      </c>
      <c r="AW34" s="81" t="s">
        <v>18</v>
      </c>
      <c r="AX34" s="81" t="s">
        <v>16</v>
      </c>
      <c r="AY34" s="81" t="s">
        <v>17</v>
      </c>
      <c r="AZ34" s="81"/>
      <c r="BA34" s="81"/>
      <c r="BB34" s="81"/>
      <c r="BC34" s="81" t="s">
        <v>18</v>
      </c>
      <c r="BD34" s="81" t="s">
        <v>16</v>
      </c>
      <c r="BE34" s="170" t="s">
        <v>17</v>
      </c>
    </row>
    <row r="35" spans="1:60" ht="42.75" customHeight="1" x14ac:dyDescent="0.2">
      <c r="A35" s="109" t="s">
        <v>212</v>
      </c>
      <c r="B35" s="191" t="s">
        <v>213</v>
      </c>
      <c r="C35" s="1062" t="s">
        <v>201</v>
      </c>
      <c r="D35" s="1062" t="s">
        <v>23</v>
      </c>
      <c r="E35" s="1062" t="s">
        <v>209</v>
      </c>
      <c r="F35" s="1062" t="s">
        <v>22</v>
      </c>
      <c r="G35" s="1060">
        <v>95</v>
      </c>
      <c r="H35" s="1146" t="s">
        <v>57</v>
      </c>
      <c r="I35" s="1146" t="s">
        <v>57</v>
      </c>
      <c r="J35" s="1062">
        <v>0</v>
      </c>
      <c r="K35" s="82" t="s">
        <v>57</v>
      </c>
      <c r="L35" s="82" t="s">
        <v>57</v>
      </c>
      <c r="M35" s="1062">
        <v>0</v>
      </c>
      <c r="N35" s="82" t="s">
        <v>57</v>
      </c>
      <c r="O35" s="82" t="s">
        <v>57</v>
      </c>
      <c r="P35" s="1080">
        <v>0</v>
      </c>
      <c r="Q35" s="227" t="s">
        <v>57</v>
      </c>
      <c r="R35" s="227" t="s">
        <v>57</v>
      </c>
      <c r="S35" s="1080">
        <v>0</v>
      </c>
      <c r="T35" s="227" t="s">
        <v>57</v>
      </c>
      <c r="U35" s="227" t="s">
        <v>57</v>
      </c>
      <c r="V35" s="1080">
        <v>0</v>
      </c>
      <c r="W35" s="227" t="s">
        <v>57</v>
      </c>
      <c r="X35" s="227" t="s">
        <v>57</v>
      </c>
      <c r="Y35" s="1080">
        <v>375</v>
      </c>
      <c r="Z35" s="227" t="s">
        <v>57</v>
      </c>
      <c r="AA35" s="227" t="s">
        <v>57</v>
      </c>
      <c r="AB35" s="1062">
        <v>375</v>
      </c>
      <c r="AC35" s="227" t="s">
        <v>57</v>
      </c>
      <c r="AD35" s="227" t="s">
        <v>57</v>
      </c>
      <c r="AE35" s="1071">
        <f>AH35-AB35</f>
        <v>1191</v>
      </c>
      <c r="AF35" s="1148" t="s">
        <v>57</v>
      </c>
      <c r="AG35" s="1148" t="s">
        <v>57</v>
      </c>
      <c r="AH35" s="1071">
        <v>1566</v>
      </c>
      <c r="AI35" s="227" t="s">
        <v>57</v>
      </c>
      <c r="AJ35" s="227" t="s">
        <v>57</v>
      </c>
      <c r="AK35" s="497">
        <f>AN35-AH35</f>
        <v>544</v>
      </c>
      <c r="AL35" s="1147" t="s">
        <v>57</v>
      </c>
      <c r="AM35" s="1147" t="s">
        <v>57</v>
      </c>
      <c r="AN35" s="1080">
        <v>2110</v>
      </c>
      <c r="AO35" s="227" t="s">
        <v>57</v>
      </c>
      <c r="AP35" s="227" t="s">
        <v>57</v>
      </c>
      <c r="AQ35" s="331"/>
      <c r="AR35" s="331"/>
      <c r="AS35" s="331"/>
      <c r="AT35" s="331"/>
      <c r="AU35" s="331"/>
      <c r="AV35" s="331"/>
      <c r="AW35" s="331"/>
      <c r="AX35" s="331"/>
      <c r="AY35" s="331"/>
      <c r="AZ35" s="331"/>
      <c r="BA35" s="331"/>
      <c r="BB35" s="331"/>
      <c r="BC35" s="1102">
        <v>1.036905990466362</v>
      </c>
      <c r="BD35" s="1062" t="s">
        <v>542</v>
      </c>
      <c r="BE35" s="149" t="s">
        <v>542</v>
      </c>
      <c r="BG35" s="599"/>
      <c r="BH35" s="600"/>
    </row>
    <row r="36" spans="1:60" ht="54" customHeight="1" x14ac:dyDescent="0.2">
      <c r="A36" s="101" t="s">
        <v>214</v>
      </c>
      <c r="B36" s="104" t="s">
        <v>215</v>
      </c>
      <c r="C36" s="41" t="s">
        <v>201</v>
      </c>
      <c r="D36" s="41" t="s">
        <v>23</v>
      </c>
      <c r="E36" s="41" t="s">
        <v>40</v>
      </c>
      <c r="F36" s="41" t="s">
        <v>22</v>
      </c>
      <c r="G36" s="112">
        <v>80</v>
      </c>
      <c r="H36" s="221" t="s">
        <v>57</v>
      </c>
      <c r="I36" s="221" t="s">
        <v>57</v>
      </c>
      <c r="J36" s="41">
        <v>0</v>
      </c>
      <c r="K36" s="221" t="s">
        <v>57</v>
      </c>
      <c r="L36" s="221" t="s">
        <v>57</v>
      </c>
      <c r="M36" s="41">
        <v>0</v>
      </c>
      <c r="N36" s="221" t="s">
        <v>57</v>
      </c>
      <c r="O36" s="221" t="s">
        <v>57</v>
      </c>
      <c r="P36" s="48">
        <v>0</v>
      </c>
      <c r="Q36" s="222" t="s">
        <v>57</v>
      </c>
      <c r="R36" s="222" t="s">
        <v>57</v>
      </c>
      <c r="S36" s="1080">
        <v>0</v>
      </c>
      <c r="T36" s="222" t="s">
        <v>57</v>
      </c>
      <c r="U36" s="222" t="s">
        <v>57</v>
      </c>
      <c r="V36" s="48">
        <v>0</v>
      </c>
      <c r="W36" s="222" t="s">
        <v>57</v>
      </c>
      <c r="X36" s="222" t="s">
        <v>57</v>
      </c>
      <c r="Y36" s="48">
        <v>116</v>
      </c>
      <c r="Z36" s="222" t="s">
        <v>57</v>
      </c>
      <c r="AA36" s="222" t="s">
        <v>57</v>
      </c>
      <c r="AB36" s="41">
        <v>116</v>
      </c>
      <c r="AC36" s="222" t="s">
        <v>57</v>
      </c>
      <c r="AD36" s="222" t="s">
        <v>57</v>
      </c>
      <c r="AE36" s="48">
        <f>AH36-AB36</f>
        <v>309</v>
      </c>
      <c r="AF36" s="222" t="s">
        <v>57</v>
      </c>
      <c r="AG36" s="222" t="s">
        <v>57</v>
      </c>
      <c r="AH36" s="48">
        <v>425</v>
      </c>
      <c r="AI36" s="222" t="s">
        <v>57</v>
      </c>
      <c r="AJ36" s="222" t="s">
        <v>57</v>
      </c>
      <c r="AK36" s="1057">
        <f>AN36-AH36</f>
        <v>158</v>
      </c>
      <c r="AL36" s="512" t="s">
        <v>57</v>
      </c>
      <c r="AM36" s="512" t="s">
        <v>57</v>
      </c>
      <c r="AN36" s="48">
        <v>583</v>
      </c>
      <c r="AO36" s="222" t="s">
        <v>57</v>
      </c>
      <c r="AP36" s="222" t="s">
        <v>57</v>
      </c>
      <c r="AQ36" s="105"/>
      <c r="AR36" s="105"/>
      <c r="AS36" s="105"/>
      <c r="AT36" s="105"/>
      <c r="AU36" s="105"/>
      <c r="AV36" s="105"/>
      <c r="AW36" s="105"/>
      <c r="AX36" s="105"/>
      <c r="AY36" s="105"/>
      <c r="AZ36" s="105"/>
      <c r="BA36" s="105"/>
      <c r="BB36" s="105"/>
      <c r="BC36" s="1103">
        <v>1.19</v>
      </c>
      <c r="BD36" s="41" t="s">
        <v>542</v>
      </c>
      <c r="BE36" s="108" t="s">
        <v>542</v>
      </c>
      <c r="BG36" s="599"/>
      <c r="BH36" s="600"/>
    </row>
    <row r="37" spans="1:60" ht="43.5" customHeight="1" thickBot="1" x14ac:dyDescent="0.25">
      <c r="A37" s="1083" t="s">
        <v>216</v>
      </c>
      <c r="B37" s="106" t="s">
        <v>208</v>
      </c>
      <c r="C37" s="1063" t="s">
        <v>201</v>
      </c>
      <c r="D37" s="1063" t="s">
        <v>23</v>
      </c>
      <c r="E37" s="1063" t="s">
        <v>209</v>
      </c>
      <c r="F37" s="1063" t="s">
        <v>22</v>
      </c>
      <c r="G37" s="1063">
        <v>67</v>
      </c>
      <c r="H37" s="1139" t="s">
        <v>57</v>
      </c>
      <c r="I37" s="1139" t="s">
        <v>57</v>
      </c>
      <c r="J37" s="1063">
        <v>0</v>
      </c>
      <c r="K37" s="1066" t="s">
        <v>57</v>
      </c>
      <c r="L37" s="1066" t="s">
        <v>57</v>
      </c>
      <c r="M37" s="1063">
        <v>0</v>
      </c>
      <c r="N37" s="1066" t="s">
        <v>57</v>
      </c>
      <c r="O37" s="1066" t="s">
        <v>57</v>
      </c>
      <c r="P37" s="1078">
        <v>0</v>
      </c>
      <c r="Q37" s="225" t="s">
        <v>57</v>
      </c>
      <c r="R37" s="225" t="s">
        <v>57</v>
      </c>
      <c r="S37" s="1078">
        <v>0</v>
      </c>
      <c r="T37" s="225" t="s">
        <v>57</v>
      </c>
      <c r="U37" s="225" t="s">
        <v>57</v>
      </c>
      <c r="V37" s="1078">
        <v>0</v>
      </c>
      <c r="W37" s="225" t="s">
        <v>57</v>
      </c>
      <c r="X37" s="225" t="s">
        <v>57</v>
      </c>
      <c r="Y37" s="1078">
        <v>0</v>
      </c>
      <c r="Z37" s="225" t="s">
        <v>57</v>
      </c>
      <c r="AA37" s="225" t="s">
        <v>57</v>
      </c>
      <c r="AB37" s="1063">
        <v>0</v>
      </c>
      <c r="AC37" s="225" t="s">
        <v>57</v>
      </c>
      <c r="AD37" s="225" t="s">
        <v>57</v>
      </c>
      <c r="AE37" s="1078">
        <v>102</v>
      </c>
      <c r="AF37" s="225" t="s">
        <v>57</v>
      </c>
      <c r="AG37" s="225" t="s">
        <v>57</v>
      </c>
      <c r="AH37" s="1078">
        <v>102</v>
      </c>
      <c r="AI37" s="225" t="s">
        <v>57</v>
      </c>
      <c r="AJ37" s="225" t="s">
        <v>57</v>
      </c>
      <c r="AK37" s="1084">
        <f>AN37-AH37</f>
        <v>26</v>
      </c>
      <c r="AL37" s="517" t="s">
        <v>57</v>
      </c>
      <c r="AM37" s="517" t="s">
        <v>57</v>
      </c>
      <c r="AN37" s="1078">
        <v>128</v>
      </c>
      <c r="AO37" s="225" t="s">
        <v>57</v>
      </c>
      <c r="AP37" s="225" t="s">
        <v>57</v>
      </c>
      <c r="AQ37" s="1085"/>
      <c r="AR37" s="1085"/>
      <c r="AS37" s="1085"/>
      <c r="AT37" s="1085"/>
      <c r="AU37" s="1085"/>
      <c r="AV37" s="1085"/>
      <c r="AW37" s="1085"/>
      <c r="AX37" s="1085"/>
      <c r="AY37" s="1085"/>
      <c r="AZ37" s="1085"/>
      <c r="BA37" s="1085"/>
      <c r="BB37" s="1085"/>
      <c r="BC37" s="1104">
        <v>0.53</v>
      </c>
      <c r="BD37" s="1063" t="s">
        <v>542</v>
      </c>
      <c r="BE37" s="1086" t="s">
        <v>542</v>
      </c>
      <c r="BG37" s="599"/>
      <c r="BH37" s="600"/>
    </row>
    <row r="38" spans="1:60" ht="24" customHeight="1" x14ac:dyDescent="0.2"/>
    <row r="39" spans="1:60" ht="19.5" customHeight="1" x14ac:dyDescent="0.25">
      <c r="A39" s="219" t="s">
        <v>356</v>
      </c>
      <c r="B39" s="218"/>
      <c r="C39" s="3"/>
    </row>
    <row r="40" spans="1:60" ht="24.75" customHeight="1" thickBot="1" x14ac:dyDescent="0.3">
      <c r="A40" s="1087" t="s">
        <v>494</v>
      </c>
      <c r="B40" s="8"/>
      <c r="C40" s="8"/>
      <c r="D40" s="8"/>
      <c r="E40" s="8"/>
      <c r="F40" s="8"/>
      <c r="G40" s="8"/>
      <c r="H40" s="8"/>
      <c r="I40" s="8"/>
      <c r="J40" s="8"/>
      <c r="M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row>
    <row r="41" spans="1:60" s="6" customFormat="1" ht="21.75" customHeight="1" x14ac:dyDescent="0.2">
      <c r="A41" s="1214" t="s">
        <v>19</v>
      </c>
      <c r="B41" s="1217" t="s">
        <v>1</v>
      </c>
      <c r="C41" s="1217" t="s">
        <v>187</v>
      </c>
      <c r="D41" s="1217" t="s">
        <v>695</v>
      </c>
      <c r="E41" s="1217" t="s">
        <v>188</v>
      </c>
      <c r="F41" s="1217" t="s">
        <v>182</v>
      </c>
      <c r="G41" s="1219" t="s">
        <v>878</v>
      </c>
      <c r="H41" s="1195"/>
      <c r="I41" s="1226"/>
      <c r="J41" s="1171" t="s">
        <v>6</v>
      </c>
      <c r="K41" s="1171"/>
      <c r="L41" s="1171"/>
      <c r="M41" s="1171" t="s">
        <v>7</v>
      </c>
      <c r="N41" s="1171"/>
      <c r="O41" s="1171"/>
      <c r="P41" s="1171" t="s">
        <v>8</v>
      </c>
      <c r="Q41" s="1171"/>
      <c r="R41" s="1171"/>
      <c r="S41" s="1193" t="s">
        <v>9</v>
      </c>
      <c r="T41" s="1230"/>
      <c r="U41" s="1230"/>
      <c r="V41" s="1230"/>
      <c r="W41" s="1230"/>
      <c r="X41" s="1205"/>
      <c r="Y41" s="1193" t="s">
        <v>10</v>
      </c>
      <c r="Z41" s="1230"/>
      <c r="AA41" s="1230"/>
      <c r="AB41" s="1230"/>
      <c r="AC41" s="1230"/>
      <c r="AD41" s="1205"/>
      <c r="AE41" s="1193" t="s">
        <v>11</v>
      </c>
      <c r="AF41" s="1230"/>
      <c r="AG41" s="1230"/>
      <c r="AH41" s="1230"/>
      <c r="AI41" s="1230"/>
      <c r="AJ41" s="1205"/>
      <c r="AK41" s="1193" t="s">
        <v>12</v>
      </c>
      <c r="AL41" s="1230"/>
      <c r="AM41" s="1230"/>
      <c r="AN41" s="1230"/>
      <c r="AO41" s="1230"/>
      <c r="AP41" s="1205"/>
      <c r="AQ41" s="1171" t="s">
        <v>13</v>
      </c>
      <c r="AR41" s="1171"/>
      <c r="AS41" s="1171"/>
      <c r="AT41" s="1171" t="s">
        <v>14</v>
      </c>
      <c r="AU41" s="1171"/>
      <c r="AV41" s="1171"/>
      <c r="AW41" s="1171" t="s">
        <v>15</v>
      </c>
      <c r="AX41" s="1171"/>
      <c r="AY41" s="1171"/>
      <c r="AZ41" s="1219"/>
      <c r="BA41" s="1195"/>
      <c r="BB41" s="1226"/>
      <c r="BC41" s="1219" t="s">
        <v>189</v>
      </c>
      <c r="BD41" s="1195"/>
      <c r="BE41" s="1196"/>
    </row>
    <row r="42" spans="1:60" ht="17.25" customHeight="1" x14ac:dyDescent="0.2">
      <c r="A42" s="1215"/>
      <c r="B42" s="1218"/>
      <c r="C42" s="1218"/>
      <c r="D42" s="1218"/>
      <c r="E42" s="1218"/>
      <c r="F42" s="1218"/>
      <c r="G42" s="1227"/>
      <c r="H42" s="1198"/>
      <c r="I42" s="1228"/>
      <c r="J42" s="1059" t="s">
        <v>190</v>
      </c>
      <c r="K42" s="1229" t="s">
        <v>191</v>
      </c>
      <c r="L42" s="1229"/>
      <c r="M42" s="1059" t="s">
        <v>190</v>
      </c>
      <c r="N42" s="1229" t="s">
        <v>191</v>
      </c>
      <c r="O42" s="1229"/>
      <c r="P42" s="1059" t="s">
        <v>190</v>
      </c>
      <c r="Q42" s="1229" t="s">
        <v>191</v>
      </c>
      <c r="R42" s="1229"/>
      <c r="S42" s="1223" t="s">
        <v>190</v>
      </c>
      <c r="T42" s="1224"/>
      <c r="U42" s="1225"/>
      <c r="V42" s="1223" t="s">
        <v>191</v>
      </c>
      <c r="W42" s="1224"/>
      <c r="X42" s="1225"/>
      <c r="Y42" s="1223" t="s">
        <v>190</v>
      </c>
      <c r="Z42" s="1224"/>
      <c r="AA42" s="1225"/>
      <c r="AB42" s="1223" t="s">
        <v>191</v>
      </c>
      <c r="AC42" s="1224"/>
      <c r="AD42" s="1225"/>
      <c r="AE42" s="1223" t="s">
        <v>190</v>
      </c>
      <c r="AF42" s="1224"/>
      <c r="AG42" s="1225"/>
      <c r="AH42" s="1223" t="s">
        <v>191</v>
      </c>
      <c r="AI42" s="1224"/>
      <c r="AJ42" s="1225"/>
      <c r="AK42" s="1223" t="s">
        <v>190</v>
      </c>
      <c r="AL42" s="1224"/>
      <c r="AM42" s="1225"/>
      <c r="AN42" s="1223" t="s">
        <v>191</v>
      </c>
      <c r="AO42" s="1224"/>
      <c r="AP42" s="1225"/>
      <c r="AQ42" s="1059" t="s">
        <v>190</v>
      </c>
      <c r="AR42" s="1229" t="s">
        <v>191</v>
      </c>
      <c r="AS42" s="1229"/>
      <c r="AT42" s="1059" t="s">
        <v>190</v>
      </c>
      <c r="AU42" s="1229" t="s">
        <v>191</v>
      </c>
      <c r="AV42" s="1229"/>
      <c r="AW42" s="1059" t="s">
        <v>190</v>
      </c>
      <c r="AX42" s="1229" t="s">
        <v>191</v>
      </c>
      <c r="AY42" s="1229"/>
      <c r="AZ42" s="1227"/>
      <c r="BA42" s="1198"/>
      <c r="BB42" s="1228"/>
      <c r="BC42" s="1227"/>
      <c r="BD42" s="1198"/>
      <c r="BE42" s="1199"/>
    </row>
    <row r="43" spans="1:60" ht="30" customHeight="1" thickBot="1" x14ac:dyDescent="0.25">
      <c r="A43" s="1216"/>
      <c r="B43" s="1179"/>
      <c r="C43" s="1179"/>
      <c r="D43" s="1179"/>
      <c r="E43" s="1179"/>
      <c r="F43" s="1179"/>
      <c r="G43" s="81" t="s">
        <v>18</v>
      </c>
      <c r="H43" s="81" t="s">
        <v>16</v>
      </c>
      <c r="I43" s="81" t="s">
        <v>17</v>
      </c>
      <c r="J43" s="81" t="s">
        <v>18</v>
      </c>
      <c r="K43" s="81" t="s">
        <v>16</v>
      </c>
      <c r="L43" s="81" t="s">
        <v>17</v>
      </c>
      <c r="M43" s="81" t="s">
        <v>18</v>
      </c>
      <c r="N43" s="81" t="s">
        <v>16</v>
      </c>
      <c r="O43" s="81" t="s">
        <v>17</v>
      </c>
      <c r="P43" s="81" t="s">
        <v>18</v>
      </c>
      <c r="Q43" s="81" t="s">
        <v>16</v>
      </c>
      <c r="R43" s="81" t="s">
        <v>17</v>
      </c>
      <c r="S43" s="81" t="s">
        <v>18</v>
      </c>
      <c r="T43" s="81" t="s">
        <v>16</v>
      </c>
      <c r="U43" s="81" t="s">
        <v>17</v>
      </c>
      <c r="V43" s="81" t="s">
        <v>18</v>
      </c>
      <c r="W43" s="81" t="s">
        <v>16</v>
      </c>
      <c r="X43" s="81" t="s">
        <v>17</v>
      </c>
      <c r="Y43" s="81" t="s">
        <v>18</v>
      </c>
      <c r="Z43" s="81" t="s">
        <v>16</v>
      </c>
      <c r="AA43" s="81" t="s">
        <v>17</v>
      </c>
      <c r="AB43" s="81" t="s">
        <v>18</v>
      </c>
      <c r="AC43" s="81" t="s">
        <v>16</v>
      </c>
      <c r="AD43" s="81" t="s">
        <v>17</v>
      </c>
      <c r="AE43" s="81" t="s">
        <v>18</v>
      </c>
      <c r="AF43" s="81" t="s">
        <v>16</v>
      </c>
      <c r="AG43" s="81" t="s">
        <v>17</v>
      </c>
      <c r="AH43" s="81" t="s">
        <v>18</v>
      </c>
      <c r="AI43" s="81" t="s">
        <v>16</v>
      </c>
      <c r="AJ43" s="81" t="s">
        <v>17</v>
      </c>
      <c r="AK43" s="81" t="s">
        <v>18</v>
      </c>
      <c r="AL43" s="81" t="s">
        <v>16</v>
      </c>
      <c r="AM43" s="81" t="s">
        <v>17</v>
      </c>
      <c r="AN43" s="81" t="s">
        <v>18</v>
      </c>
      <c r="AO43" s="81" t="s">
        <v>16</v>
      </c>
      <c r="AP43" s="81" t="s">
        <v>17</v>
      </c>
      <c r="AQ43" s="81" t="s">
        <v>18</v>
      </c>
      <c r="AR43" s="81" t="s">
        <v>16</v>
      </c>
      <c r="AS43" s="81" t="s">
        <v>17</v>
      </c>
      <c r="AT43" s="81" t="s">
        <v>18</v>
      </c>
      <c r="AU43" s="81" t="s">
        <v>16</v>
      </c>
      <c r="AV43" s="81" t="s">
        <v>17</v>
      </c>
      <c r="AW43" s="81" t="s">
        <v>18</v>
      </c>
      <c r="AX43" s="81" t="s">
        <v>16</v>
      </c>
      <c r="AY43" s="81" t="s">
        <v>17</v>
      </c>
      <c r="AZ43" s="81"/>
      <c r="BA43" s="81"/>
      <c r="BB43" s="81"/>
      <c r="BC43" s="81" t="s">
        <v>18</v>
      </c>
      <c r="BD43" s="81" t="s">
        <v>16</v>
      </c>
      <c r="BE43" s="170" t="s">
        <v>17</v>
      </c>
    </row>
    <row r="44" spans="1:60" ht="44.25" customHeight="1" x14ac:dyDescent="0.2">
      <c r="A44" s="109" t="s">
        <v>207</v>
      </c>
      <c r="B44" s="191" t="s">
        <v>208</v>
      </c>
      <c r="C44" s="1062" t="s">
        <v>201</v>
      </c>
      <c r="D44" s="1062" t="s">
        <v>23</v>
      </c>
      <c r="E44" s="1062" t="s">
        <v>209</v>
      </c>
      <c r="F44" s="1062" t="s">
        <v>22</v>
      </c>
      <c r="G44" s="1060">
        <v>37</v>
      </c>
      <c r="H44" s="1146" t="s">
        <v>57</v>
      </c>
      <c r="I44" s="1146" t="s">
        <v>57</v>
      </c>
      <c r="J44" s="1062">
        <v>0</v>
      </c>
      <c r="K44" s="82" t="s">
        <v>57</v>
      </c>
      <c r="L44" s="82" t="s">
        <v>57</v>
      </c>
      <c r="M44" s="1062">
        <v>0</v>
      </c>
      <c r="N44" s="82" t="s">
        <v>57</v>
      </c>
      <c r="O44" s="82" t="s">
        <v>57</v>
      </c>
      <c r="P44" s="1080">
        <v>0</v>
      </c>
      <c r="Q44" s="227" t="s">
        <v>57</v>
      </c>
      <c r="R44" s="227" t="s">
        <v>57</v>
      </c>
      <c r="S44" s="1080">
        <v>0</v>
      </c>
      <c r="T44" s="227" t="s">
        <v>57</v>
      </c>
      <c r="U44" s="227" t="s">
        <v>57</v>
      </c>
      <c r="V44" s="1080">
        <v>0</v>
      </c>
      <c r="W44" s="227" t="s">
        <v>57</v>
      </c>
      <c r="X44" s="227" t="s">
        <v>57</v>
      </c>
      <c r="Y44" s="1080">
        <v>0</v>
      </c>
      <c r="Z44" s="227" t="s">
        <v>57</v>
      </c>
      <c r="AA44" s="227" t="s">
        <v>57</v>
      </c>
      <c r="AB44" s="1062">
        <v>0</v>
      </c>
      <c r="AC44" s="227" t="s">
        <v>57</v>
      </c>
      <c r="AD44" s="227" t="s">
        <v>57</v>
      </c>
      <c r="AE44" s="1080">
        <v>0</v>
      </c>
      <c r="AF44" s="227" t="s">
        <v>57</v>
      </c>
      <c r="AG44" s="227" t="s">
        <v>57</v>
      </c>
      <c r="AH44" s="1080">
        <v>0</v>
      </c>
      <c r="AI44" s="227" t="s">
        <v>57</v>
      </c>
      <c r="AJ44" s="227" t="s">
        <v>57</v>
      </c>
      <c r="AK44" s="509">
        <f>AN44-AH44</f>
        <v>0</v>
      </c>
      <c r="AL44" s="1147" t="s">
        <v>57</v>
      </c>
      <c r="AM44" s="1147" t="s">
        <v>57</v>
      </c>
      <c r="AN44" s="1080">
        <v>0</v>
      </c>
      <c r="AO44" s="227" t="s">
        <v>57</v>
      </c>
      <c r="AP44" s="227" t="s">
        <v>57</v>
      </c>
      <c r="AQ44" s="331"/>
      <c r="AR44" s="331"/>
      <c r="AS44" s="331"/>
      <c r="AT44" s="331"/>
      <c r="AU44" s="331"/>
      <c r="AV44" s="331"/>
      <c r="AW44" s="331"/>
      <c r="AX44" s="331"/>
      <c r="AY44" s="331"/>
      <c r="AZ44" s="331"/>
      <c r="BA44" s="331"/>
      <c r="BB44" s="331"/>
      <c r="BC44" s="1080" t="s">
        <v>542</v>
      </c>
      <c r="BD44" s="1062" t="s">
        <v>542</v>
      </c>
      <c r="BE44" s="149" t="s">
        <v>542</v>
      </c>
    </row>
    <row r="45" spans="1:60" ht="40.5" customHeight="1" thickBot="1" x14ac:dyDescent="0.25">
      <c r="A45" s="1083" t="s">
        <v>210</v>
      </c>
      <c r="B45" s="106" t="s">
        <v>211</v>
      </c>
      <c r="C45" s="1063" t="s">
        <v>201</v>
      </c>
      <c r="D45" s="1063" t="s">
        <v>23</v>
      </c>
      <c r="E45" s="1063" t="s">
        <v>209</v>
      </c>
      <c r="F45" s="1063" t="s">
        <v>209</v>
      </c>
      <c r="G45" s="1070">
        <v>9000</v>
      </c>
      <c r="H45" s="1139" t="s">
        <v>57</v>
      </c>
      <c r="I45" s="1139" t="s">
        <v>57</v>
      </c>
      <c r="J45" s="1063">
        <v>0</v>
      </c>
      <c r="K45" s="1066" t="s">
        <v>57</v>
      </c>
      <c r="L45" s="1066" t="s">
        <v>57</v>
      </c>
      <c r="M45" s="1063">
        <v>0</v>
      </c>
      <c r="N45" s="1066" t="s">
        <v>57</v>
      </c>
      <c r="O45" s="1066" t="s">
        <v>57</v>
      </c>
      <c r="P45" s="1078">
        <v>0</v>
      </c>
      <c r="Q45" s="225" t="s">
        <v>57</v>
      </c>
      <c r="R45" s="225" t="s">
        <v>57</v>
      </c>
      <c r="S45" s="1078">
        <v>0</v>
      </c>
      <c r="T45" s="225" t="s">
        <v>57</v>
      </c>
      <c r="U45" s="225" t="s">
        <v>57</v>
      </c>
      <c r="V45" s="1078">
        <v>0</v>
      </c>
      <c r="W45" s="225" t="s">
        <v>57</v>
      </c>
      <c r="X45" s="225" t="s">
        <v>57</v>
      </c>
      <c r="Y45" s="1078">
        <v>473</v>
      </c>
      <c r="Z45" s="225" t="s">
        <v>57</v>
      </c>
      <c r="AA45" s="225" t="s">
        <v>57</v>
      </c>
      <c r="AB45" s="1063">
        <v>473</v>
      </c>
      <c r="AC45" s="225" t="s">
        <v>57</v>
      </c>
      <c r="AD45" s="225" t="s">
        <v>57</v>
      </c>
      <c r="AE45" s="1070">
        <f>AH45-Y45</f>
        <v>4588</v>
      </c>
      <c r="AF45" s="527" t="s">
        <v>57</v>
      </c>
      <c r="AG45" s="527" t="s">
        <v>57</v>
      </c>
      <c r="AH45" s="1070">
        <v>5061</v>
      </c>
      <c r="AI45" s="527" t="s">
        <v>57</v>
      </c>
      <c r="AJ45" s="225" t="s">
        <v>57</v>
      </c>
      <c r="AK45" s="1081">
        <f>AN45-AH45</f>
        <v>2851</v>
      </c>
      <c r="AL45" s="528" t="s">
        <v>57</v>
      </c>
      <c r="AM45" s="517" t="s">
        <v>57</v>
      </c>
      <c r="AN45" s="1078">
        <v>7912</v>
      </c>
      <c r="AO45" s="527" t="s">
        <v>57</v>
      </c>
      <c r="AP45" s="225" t="s">
        <v>57</v>
      </c>
      <c r="AQ45" s="1085"/>
      <c r="AR45" s="1085"/>
      <c r="AS45" s="1085"/>
      <c r="AT45" s="1085"/>
      <c r="AU45" s="1085"/>
      <c r="AV45" s="1085"/>
      <c r="AW45" s="1085"/>
      <c r="AX45" s="1085"/>
      <c r="AY45" s="1085"/>
      <c r="AZ45" s="1085"/>
      <c r="BA45" s="1085"/>
      <c r="BB45" s="1085"/>
      <c r="BC45" s="1105">
        <f>AN45/G45</f>
        <v>0.87911111111111107</v>
      </c>
      <c r="BD45" s="1139" t="s">
        <v>57</v>
      </c>
      <c r="BE45" s="285" t="s">
        <v>57</v>
      </c>
    </row>
    <row r="46" spans="1:60" ht="24.75" customHeight="1" x14ac:dyDescent="0.2"/>
    <row r="47" spans="1:60" ht="19.5" customHeight="1" x14ac:dyDescent="0.25">
      <c r="A47" s="219" t="s">
        <v>357</v>
      </c>
      <c r="B47" s="218"/>
    </row>
    <row r="48" spans="1:60" ht="24" customHeight="1" thickBot="1" x14ac:dyDescent="0.3">
      <c r="A48" s="1087" t="s">
        <v>495</v>
      </c>
      <c r="B48" s="8"/>
      <c r="C48" s="8"/>
      <c r="D48" s="8"/>
      <c r="E48" s="8"/>
      <c r="F48" s="8"/>
      <c r="G48" s="8"/>
      <c r="H48" s="8"/>
      <c r="I48" s="8"/>
      <c r="J48" s="8"/>
      <c r="M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1:59" s="6" customFormat="1" ht="26.25" customHeight="1" x14ac:dyDescent="0.2">
      <c r="A49" s="1214" t="s">
        <v>19</v>
      </c>
      <c r="B49" s="1217" t="s">
        <v>1</v>
      </c>
      <c r="C49" s="1217" t="s">
        <v>187</v>
      </c>
      <c r="D49" s="1217" t="s">
        <v>695</v>
      </c>
      <c r="E49" s="1217" t="s">
        <v>188</v>
      </c>
      <c r="F49" s="1217" t="s">
        <v>182</v>
      </c>
      <c r="G49" s="1219" t="s">
        <v>878</v>
      </c>
      <c r="H49" s="1195"/>
      <c r="I49" s="1226"/>
      <c r="J49" s="1171" t="s">
        <v>6</v>
      </c>
      <c r="K49" s="1171"/>
      <c r="L49" s="1171"/>
      <c r="M49" s="1171" t="s">
        <v>7</v>
      </c>
      <c r="N49" s="1171"/>
      <c r="O49" s="1171"/>
      <c r="P49" s="1171" t="s">
        <v>8</v>
      </c>
      <c r="Q49" s="1171"/>
      <c r="R49" s="1171"/>
      <c r="S49" s="1193" t="s">
        <v>9</v>
      </c>
      <c r="T49" s="1230"/>
      <c r="U49" s="1230"/>
      <c r="V49" s="1230"/>
      <c r="W49" s="1230"/>
      <c r="X49" s="1205"/>
      <c r="Y49" s="1193" t="s">
        <v>10</v>
      </c>
      <c r="Z49" s="1230"/>
      <c r="AA49" s="1230"/>
      <c r="AB49" s="1230"/>
      <c r="AC49" s="1230"/>
      <c r="AD49" s="1205"/>
      <c r="AE49" s="1193" t="s">
        <v>11</v>
      </c>
      <c r="AF49" s="1230"/>
      <c r="AG49" s="1230"/>
      <c r="AH49" s="1230"/>
      <c r="AI49" s="1230"/>
      <c r="AJ49" s="1205"/>
      <c r="AK49" s="1193" t="s">
        <v>12</v>
      </c>
      <c r="AL49" s="1230"/>
      <c r="AM49" s="1230"/>
      <c r="AN49" s="1230"/>
      <c r="AO49" s="1230"/>
      <c r="AP49" s="1205"/>
      <c r="AQ49" s="1171" t="s">
        <v>13</v>
      </c>
      <c r="AR49" s="1171"/>
      <c r="AS49" s="1171"/>
      <c r="AT49" s="1171" t="s">
        <v>14</v>
      </c>
      <c r="AU49" s="1171"/>
      <c r="AV49" s="1171"/>
      <c r="AW49" s="1171" t="s">
        <v>15</v>
      </c>
      <c r="AX49" s="1171"/>
      <c r="AY49" s="1171"/>
      <c r="AZ49" s="1219"/>
      <c r="BA49" s="1195"/>
      <c r="BB49" s="1226"/>
      <c r="BC49" s="1219" t="s">
        <v>189</v>
      </c>
      <c r="BD49" s="1195"/>
      <c r="BE49" s="1196"/>
    </row>
    <row r="50" spans="1:59" ht="17.25" customHeight="1" x14ac:dyDescent="0.2">
      <c r="A50" s="1215"/>
      <c r="B50" s="1218"/>
      <c r="C50" s="1218"/>
      <c r="D50" s="1218"/>
      <c r="E50" s="1218"/>
      <c r="F50" s="1218"/>
      <c r="G50" s="1227"/>
      <c r="H50" s="1198"/>
      <c r="I50" s="1228"/>
      <c r="J50" s="1059" t="s">
        <v>190</v>
      </c>
      <c r="K50" s="1229" t="s">
        <v>191</v>
      </c>
      <c r="L50" s="1229"/>
      <c r="M50" s="1059" t="s">
        <v>190</v>
      </c>
      <c r="N50" s="1229" t="s">
        <v>191</v>
      </c>
      <c r="O50" s="1229"/>
      <c r="P50" s="1059" t="s">
        <v>190</v>
      </c>
      <c r="Q50" s="1229" t="s">
        <v>191</v>
      </c>
      <c r="R50" s="1229"/>
      <c r="S50" s="1223" t="s">
        <v>190</v>
      </c>
      <c r="T50" s="1224"/>
      <c r="U50" s="1225"/>
      <c r="V50" s="1223" t="s">
        <v>191</v>
      </c>
      <c r="W50" s="1224"/>
      <c r="X50" s="1225"/>
      <c r="Y50" s="1223" t="s">
        <v>190</v>
      </c>
      <c r="Z50" s="1224"/>
      <c r="AA50" s="1225"/>
      <c r="AB50" s="1223" t="s">
        <v>191</v>
      </c>
      <c r="AC50" s="1224"/>
      <c r="AD50" s="1225"/>
      <c r="AE50" s="1223" t="s">
        <v>190</v>
      </c>
      <c r="AF50" s="1224"/>
      <c r="AG50" s="1225"/>
      <c r="AH50" s="1223" t="s">
        <v>191</v>
      </c>
      <c r="AI50" s="1224"/>
      <c r="AJ50" s="1225"/>
      <c r="AK50" s="1223" t="s">
        <v>190</v>
      </c>
      <c r="AL50" s="1224"/>
      <c r="AM50" s="1225"/>
      <c r="AN50" s="1223" t="s">
        <v>191</v>
      </c>
      <c r="AO50" s="1224"/>
      <c r="AP50" s="1225"/>
      <c r="AQ50" s="1059" t="s">
        <v>190</v>
      </c>
      <c r="AR50" s="1229" t="s">
        <v>191</v>
      </c>
      <c r="AS50" s="1229"/>
      <c r="AT50" s="1059" t="s">
        <v>190</v>
      </c>
      <c r="AU50" s="1229" t="s">
        <v>191</v>
      </c>
      <c r="AV50" s="1229"/>
      <c r="AW50" s="1059" t="s">
        <v>190</v>
      </c>
      <c r="AX50" s="1229" t="s">
        <v>191</v>
      </c>
      <c r="AY50" s="1229"/>
      <c r="AZ50" s="1227"/>
      <c r="BA50" s="1198"/>
      <c r="BB50" s="1228"/>
      <c r="BC50" s="1227"/>
      <c r="BD50" s="1198"/>
      <c r="BE50" s="1199"/>
    </row>
    <row r="51" spans="1:59" ht="22.5" customHeight="1" thickBot="1" x14ac:dyDescent="0.25">
      <c r="A51" s="1216"/>
      <c r="B51" s="1179"/>
      <c r="C51" s="1179"/>
      <c r="D51" s="1179"/>
      <c r="E51" s="1179"/>
      <c r="F51" s="1179"/>
      <c r="G51" s="81" t="s">
        <v>18</v>
      </c>
      <c r="H51" s="81" t="s">
        <v>16</v>
      </c>
      <c r="I51" s="81" t="s">
        <v>17</v>
      </c>
      <c r="J51" s="81" t="s">
        <v>18</v>
      </c>
      <c r="K51" s="81" t="s">
        <v>16</v>
      </c>
      <c r="L51" s="81" t="s">
        <v>17</v>
      </c>
      <c r="M51" s="81" t="s">
        <v>18</v>
      </c>
      <c r="N51" s="81" t="s">
        <v>16</v>
      </c>
      <c r="O51" s="81" t="s">
        <v>17</v>
      </c>
      <c r="P51" s="81" t="s">
        <v>18</v>
      </c>
      <c r="Q51" s="81" t="s">
        <v>16</v>
      </c>
      <c r="R51" s="81" t="s">
        <v>17</v>
      </c>
      <c r="S51" s="81" t="s">
        <v>18</v>
      </c>
      <c r="T51" s="81" t="s">
        <v>16</v>
      </c>
      <c r="U51" s="81" t="s">
        <v>17</v>
      </c>
      <c r="V51" s="81" t="s">
        <v>18</v>
      </c>
      <c r="W51" s="81" t="s">
        <v>16</v>
      </c>
      <c r="X51" s="81" t="s">
        <v>17</v>
      </c>
      <c r="Y51" s="81" t="s">
        <v>18</v>
      </c>
      <c r="Z51" s="81" t="s">
        <v>16</v>
      </c>
      <c r="AA51" s="81" t="s">
        <v>17</v>
      </c>
      <c r="AB51" s="81" t="s">
        <v>18</v>
      </c>
      <c r="AC51" s="81" t="s">
        <v>16</v>
      </c>
      <c r="AD51" s="81" t="s">
        <v>17</v>
      </c>
      <c r="AE51" s="81" t="s">
        <v>18</v>
      </c>
      <c r="AF51" s="81" t="s">
        <v>16</v>
      </c>
      <c r="AG51" s="81" t="s">
        <v>17</v>
      </c>
      <c r="AH51" s="81" t="s">
        <v>18</v>
      </c>
      <c r="AI51" s="81" t="s">
        <v>16</v>
      </c>
      <c r="AJ51" s="81" t="s">
        <v>17</v>
      </c>
      <c r="AK51" s="81" t="s">
        <v>18</v>
      </c>
      <c r="AL51" s="81" t="s">
        <v>16</v>
      </c>
      <c r="AM51" s="81" t="s">
        <v>17</v>
      </c>
      <c r="AN51" s="81" t="s">
        <v>18</v>
      </c>
      <c r="AO51" s="81" t="s">
        <v>16</v>
      </c>
      <c r="AP51" s="81" t="s">
        <v>17</v>
      </c>
      <c r="AQ51" s="81" t="s">
        <v>18</v>
      </c>
      <c r="AR51" s="81" t="s">
        <v>16</v>
      </c>
      <c r="AS51" s="81" t="s">
        <v>17</v>
      </c>
      <c r="AT51" s="81" t="s">
        <v>18</v>
      </c>
      <c r="AU51" s="81" t="s">
        <v>16</v>
      </c>
      <c r="AV51" s="81" t="s">
        <v>17</v>
      </c>
      <c r="AW51" s="81" t="s">
        <v>18</v>
      </c>
      <c r="AX51" s="81" t="s">
        <v>16</v>
      </c>
      <c r="AY51" s="81" t="s">
        <v>17</v>
      </c>
      <c r="AZ51" s="81"/>
      <c r="BA51" s="81"/>
      <c r="BB51" s="81"/>
      <c r="BC51" s="81" t="s">
        <v>18</v>
      </c>
      <c r="BD51" s="81" t="s">
        <v>16</v>
      </c>
      <c r="BE51" s="170" t="s">
        <v>17</v>
      </c>
    </row>
    <row r="52" spans="1:59" ht="69" customHeight="1" x14ac:dyDescent="0.2">
      <c r="A52" s="109" t="s">
        <v>769</v>
      </c>
      <c r="B52" s="191" t="s">
        <v>770</v>
      </c>
      <c r="C52" s="1062" t="s">
        <v>201</v>
      </c>
      <c r="D52" s="1062" t="s">
        <v>23</v>
      </c>
      <c r="E52" s="1062" t="s">
        <v>209</v>
      </c>
      <c r="F52" s="1062" t="s">
        <v>22</v>
      </c>
      <c r="G52" s="1071">
        <v>30</v>
      </c>
      <c r="H52" s="1148" t="s">
        <v>57</v>
      </c>
      <c r="I52" s="1148" t="s">
        <v>57</v>
      </c>
      <c r="J52" s="1080">
        <v>0</v>
      </c>
      <c r="K52" s="227" t="s">
        <v>57</v>
      </c>
      <c r="L52" s="227" t="s">
        <v>57</v>
      </c>
      <c r="M52" s="1080">
        <v>0</v>
      </c>
      <c r="N52" s="227" t="s">
        <v>57</v>
      </c>
      <c r="O52" s="227" t="s">
        <v>57</v>
      </c>
      <c r="P52" s="1080">
        <v>0</v>
      </c>
      <c r="Q52" s="227" t="s">
        <v>57</v>
      </c>
      <c r="R52" s="227" t="s">
        <v>57</v>
      </c>
      <c r="S52" s="374">
        <v>56</v>
      </c>
      <c r="T52" s="380" t="s">
        <v>57</v>
      </c>
      <c r="U52" s="380" t="s">
        <v>57</v>
      </c>
      <c r="V52" s="1080">
        <v>56</v>
      </c>
      <c r="W52" s="227" t="s">
        <v>57</v>
      </c>
      <c r="X52" s="227" t="s">
        <v>57</v>
      </c>
      <c r="Y52" s="1080">
        <v>168</v>
      </c>
      <c r="Z52" s="227" t="s">
        <v>57</v>
      </c>
      <c r="AA52" s="227" t="s">
        <v>57</v>
      </c>
      <c r="AB52" s="1080">
        <v>224</v>
      </c>
      <c r="AC52" s="227" t="s">
        <v>57</v>
      </c>
      <c r="AD52" s="227" t="s">
        <v>57</v>
      </c>
      <c r="AE52" s="1080">
        <f>AH52-AB52</f>
        <v>322</v>
      </c>
      <c r="AF52" s="227" t="s">
        <v>57</v>
      </c>
      <c r="AG52" s="227" t="s">
        <v>57</v>
      </c>
      <c r="AH52" s="1080">
        <v>546</v>
      </c>
      <c r="AI52" s="227" t="s">
        <v>57</v>
      </c>
      <c r="AJ52" s="227" t="s">
        <v>57</v>
      </c>
      <c r="AK52" s="509">
        <v>175</v>
      </c>
      <c r="AL52" s="1147" t="s">
        <v>57</v>
      </c>
      <c r="AM52" s="1147" t="s">
        <v>57</v>
      </c>
      <c r="AN52" s="1080">
        <v>721</v>
      </c>
      <c r="AO52" s="227" t="s">
        <v>57</v>
      </c>
      <c r="AP52" s="227" t="s">
        <v>57</v>
      </c>
      <c r="AQ52" s="331"/>
      <c r="AR52" s="331"/>
      <c r="AS52" s="331"/>
      <c r="AT52" s="331"/>
      <c r="AU52" s="331"/>
      <c r="AV52" s="331"/>
      <c r="AW52" s="331"/>
      <c r="AX52" s="331"/>
      <c r="AY52" s="331"/>
      <c r="AZ52" s="331"/>
      <c r="BA52" s="331"/>
      <c r="BB52" s="331"/>
      <c r="BC52" s="1102">
        <v>0.89</v>
      </c>
      <c r="BD52" s="1080" t="s">
        <v>542</v>
      </c>
      <c r="BE52" s="149" t="s">
        <v>542</v>
      </c>
      <c r="BF52" s="829"/>
    </row>
    <row r="53" spans="1:59" ht="54" customHeight="1" x14ac:dyDescent="0.2">
      <c r="A53" s="101" t="s">
        <v>223</v>
      </c>
      <c r="B53" s="104" t="s">
        <v>224</v>
      </c>
      <c r="C53" s="41" t="s">
        <v>201</v>
      </c>
      <c r="D53" s="41" t="s">
        <v>23</v>
      </c>
      <c r="E53" s="41" t="s">
        <v>209</v>
      </c>
      <c r="F53" s="41" t="s">
        <v>22</v>
      </c>
      <c r="G53" s="131">
        <v>25</v>
      </c>
      <c r="H53" s="222" t="s">
        <v>57</v>
      </c>
      <c r="I53" s="222" t="s">
        <v>57</v>
      </c>
      <c r="J53" s="48">
        <v>0</v>
      </c>
      <c r="K53" s="222" t="s">
        <v>57</v>
      </c>
      <c r="L53" s="222" t="s">
        <v>57</v>
      </c>
      <c r="M53" s="48">
        <v>0</v>
      </c>
      <c r="N53" s="222" t="s">
        <v>57</v>
      </c>
      <c r="O53" s="222" t="s">
        <v>57</v>
      </c>
      <c r="P53" s="48">
        <v>0</v>
      </c>
      <c r="Q53" s="222" t="s">
        <v>57</v>
      </c>
      <c r="R53" s="222" t="s">
        <v>57</v>
      </c>
      <c r="S53" s="374">
        <v>37</v>
      </c>
      <c r="T53" s="339" t="s">
        <v>57</v>
      </c>
      <c r="U53" s="339" t="s">
        <v>57</v>
      </c>
      <c r="V53" s="48">
        <v>37</v>
      </c>
      <c r="W53" s="222" t="s">
        <v>57</v>
      </c>
      <c r="X53" s="222" t="s">
        <v>57</v>
      </c>
      <c r="Y53" s="1080">
        <v>60</v>
      </c>
      <c r="Z53" s="222" t="s">
        <v>57</v>
      </c>
      <c r="AA53" s="222" t="s">
        <v>57</v>
      </c>
      <c r="AB53" s="48">
        <v>97</v>
      </c>
      <c r="AC53" s="222" t="s">
        <v>57</v>
      </c>
      <c r="AD53" s="222" t="s">
        <v>57</v>
      </c>
      <c r="AE53" s="48">
        <f>AH53-AB53</f>
        <v>117</v>
      </c>
      <c r="AF53" s="222" t="s">
        <v>57</v>
      </c>
      <c r="AG53" s="222" t="s">
        <v>57</v>
      </c>
      <c r="AH53" s="48">
        <v>214</v>
      </c>
      <c r="AI53" s="222" t="s">
        <v>57</v>
      </c>
      <c r="AJ53" s="222" t="s">
        <v>57</v>
      </c>
      <c r="AK53" s="1057">
        <v>68</v>
      </c>
      <c r="AL53" s="512" t="s">
        <v>57</v>
      </c>
      <c r="AM53" s="512" t="s">
        <v>57</v>
      </c>
      <c r="AN53" s="48">
        <v>282</v>
      </c>
      <c r="AO53" s="222" t="s">
        <v>57</v>
      </c>
      <c r="AP53" s="222" t="s">
        <v>57</v>
      </c>
      <c r="AQ53" s="105"/>
      <c r="AR53" s="105"/>
      <c r="AS53" s="105"/>
      <c r="AT53" s="105"/>
      <c r="AU53" s="105"/>
      <c r="AV53" s="105"/>
      <c r="AW53" s="105"/>
      <c r="AX53" s="105"/>
      <c r="AY53" s="105"/>
      <c r="AZ53" s="105"/>
      <c r="BA53" s="105"/>
      <c r="BB53" s="105"/>
      <c r="BC53" s="1103">
        <v>0.83</v>
      </c>
      <c r="BD53" s="48" t="s">
        <v>542</v>
      </c>
      <c r="BE53" s="108" t="s">
        <v>542</v>
      </c>
    </row>
    <row r="54" spans="1:59" ht="71.25" customHeight="1" x14ac:dyDescent="0.2">
      <c r="A54" s="101" t="s">
        <v>225</v>
      </c>
      <c r="B54" s="104" t="s">
        <v>226</v>
      </c>
      <c r="C54" s="41" t="s">
        <v>201</v>
      </c>
      <c r="D54" s="41" t="s">
        <v>23</v>
      </c>
      <c r="E54" s="41" t="s">
        <v>209</v>
      </c>
      <c r="F54" s="41" t="s">
        <v>22</v>
      </c>
      <c r="G54" s="131">
        <v>20</v>
      </c>
      <c r="H54" s="222" t="s">
        <v>57</v>
      </c>
      <c r="I54" s="222" t="s">
        <v>57</v>
      </c>
      <c r="J54" s="48">
        <v>0</v>
      </c>
      <c r="K54" s="222" t="s">
        <v>57</v>
      </c>
      <c r="L54" s="222" t="s">
        <v>57</v>
      </c>
      <c r="M54" s="48">
        <v>0</v>
      </c>
      <c r="N54" s="222" t="s">
        <v>57</v>
      </c>
      <c r="O54" s="222" t="s">
        <v>57</v>
      </c>
      <c r="P54" s="48">
        <v>2</v>
      </c>
      <c r="Q54" s="222" t="s">
        <v>57</v>
      </c>
      <c r="R54" s="222" t="s">
        <v>57</v>
      </c>
      <c r="S54" s="374">
        <v>22</v>
      </c>
      <c r="T54" s="339" t="s">
        <v>57</v>
      </c>
      <c r="U54" s="339" t="s">
        <v>57</v>
      </c>
      <c r="V54" s="48">
        <v>24</v>
      </c>
      <c r="W54" s="222" t="s">
        <v>57</v>
      </c>
      <c r="X54" s="222" t="s">
        <v>57</v>
      </c>
      <c r="Y54" s="1080">
        <v>88</v>
      </c>
      <c r="Z54" s="227" t="s">
        <v>57</v>
      </c>
      <c r="AA54" s="227" t="s">
        <v>57</v>
      </c>
      <c r="AB54" s="48">
        <v>112</v>
      </c>
      <c r="AC54" s="222" t="s">
        <v>57</v>
      </c>
      <c r="AD54" s="222" t="s">
        <v>57</v>
      </c>
      <c r="AE54" s="48">
        <f>AH54-AB54</f>
        <v>134</v>
      </c>
      <c r="AF54" s="222" t="s">
        <v>57</v>
      </c>
      <c r="AG54" s="222" t="s">
        <v>57</v>
      </c>
      <c r="AH54" s="48">
        <v>246</v>
      </c>
      <c r="AI54" s="222" t="s">
        <v>57</v>
      </c>
      <c r="AJ54" s="222" t="s">
        <v>57</v>
      </c>
      <c r="AK54" s="1057">
        <v>146</v>
      </c>
      <c r="AL54" s="512" t="s">
        <v>57</v>
      </c>
      <c r="AM54" s="512" t="s">
        <v>57</v>
      </c>
      <c r="AN54" s="48">
        <v>392</v>
      </c>
      <c r="AO54" s="222" t="s">
        <v>57</v>
      </c>
      <c r="AP54" s="222" t="s">
        <v>57</v>
      </c>
      <c r="AQ54" s="105"/>
      <c r="AR54" s="105"/>
      <c r="AS54" s="105"/>
      <c r="AT54" s="105"/>
      <c r="AU54" s="105"/>
      <c r="AV54" s="105"/>
      <c r="AW54" s="105"/>
      <c r="AX54" s="105"/>
      <c r="AY54" s="105"/>
      <c r="AZ54" s="105"/>
      <c r="BA54" s="105"/>
      <c r="BB54" s="105"/>
      <c r="BC54" s="352" t="s">
        <v>542</v>
      </c>
      <c r="BD54" s="48" t="s">
        <v>542</v>
      </c>
      <c r="BE54" s="108" t="s">
        <v>542</v>
      </c>
    </row>
    <row r="55" spans="1:59" ht="67.5" customHeight="1" thickBot="1" x14ac:dyDescent="0.25">
      <c r="A55" s="1083" t="s">
        <v>227</v>
      </c>
      <c r="B55" s="106" t="s">
        <v>228</v>
      </c>
      <c r="C55" s="1063" t="s">
        <v>201</v>
      </c>
      <c r="D55" s="1063" t="s">
        <v>23</v>
      </c>
      <c r="E55" s="1063" t="s">
        <v>209</v>
      </c>
      <c r="F55" s="1063" t="s">
        <v>22</v>
      </c>
      <c r="G55" s="1079">
        <v>26.2</v>
      </c>
      <c r="H55" s="225" t="s">
        <v>57</v>
      </c>
      <c r="I55" s="225" t="s">
        <v>57</v>
      </c>
      <c r="J55" s="1078">
        <v>0</v>
      </c>
      <c r="K55" s="225" t="s">
        <v>57</v>
      </c>
      <c r="L55" s="225" t="s">
        <v>57</v>
      </c>
      <c r="M55" s="1078">
        <v>0</v>
      </c>
      <c r="N55" s="225" t="s">
        <v>57</v>
      </c>
      <c r="O55" s="225" t="s">
        <v>57</v>
      </c>
      <c r="P55" s="1078">
        <v>0</v>
      </c>
      <c r="Q55" s="225" t="s">
        <v>57</v>
      </c>
      <c r="R55" s="225" t="s">
        <v>57</v>
      </c>
      <c r="S55" s="224">
        <v>0</v>
      </c>
      <c r="T55" s="381" t="s">
        <v>57</v>
      </c>
      <c r="U55" s="381" t="s">
        <v>57</v>
      </c>
      <c r="V55" s="1078">
        <v>0</v>
      </c>
      <c r="W55" s="225" t="s">
        <v>57</v>
      </c>
      <c r="X55" s="225" t="s">
        <v>57</v>
      </c>
      <c r="Y55" s="48">
        <v>47</v>
      </c>
      <c r="Z55" s="222" t="s">
        <v>57</v>
      </c>
      <c r="AA55" s="222" t="s">
        <v>57</v>
      </c>
      <c r="AB55" s="568">
        <v>0.23</v>
      </c>
      <c r="AC55" s="225" t="s">
        <v>57</v>
      </c>
      <c r="AD55" s="225" t="s">
        <v>57</v>
      </c>
      <c r="AE55" s="1078">
        <v>0</v>
      </c>
      <c r="AF55" s="225" t="s">
        <v>57</v>
      </c>
      <c r="AG55" s="225" t="s">
        <v>57</v>
      </c>
      <c r="AH55" s="568">
        <v>0.23</v>
      </c>
      <c r="AI55" s="225" t="s">
        <v>57</v>
      </c>
      <c r="AJ55" s="225" t="s">
        <v>57</v>
      </c>
      <c r="AK55" s="1084">
        <v>0</v>
      </c>
      <c r="AL55" s="517" t="s">
        <v>57</v>
      </c>
      <c r="AM55" s="517" t="s">
        <v>57</v>
      </c>
      <c r="AN55" s="568">
        <v>0.23</v>
      </c>
      <c r="AO55" s="225" t="s">
        <v>57</v>
      </c>
      <c r="AP55" s="225" t="s">
        <v>57</v>
      </c>
      <c r="AQ55" s="1085"/>
      <c r="AR55" s="1085"/>
      <c r="AS55" s="1085"/>
      <c r="AT55" s="1085"/>
      <c r="AU55" s="1085"/>
      <c r="AV55" s="1085"/>
      <c r="AW55" s="1085"/>
      <c r="AX55" s="1085"/>
      <c r="AY55" s="1085"/>
      <c r="AZ55" s="1085"/>
      <c r="BA55" s="1085"/>
      <c r="BB55" s="1085"/>
      <c r="BC55" s="1078" t="s">
        <v>542</v>
      </c>
      <c r="BD55" s="1078" t="s">
        <v>542</v>
      </c>
      <c r="BE55" s="1086" t="s">
        <v>542</v>
      </c>
    </row>
    <row r="56" spans="1:59" ht="9.75" customHeight="1" x14ac:dyDescent="0.2"/>
    <row r="57" spans="1:59" ht="17.25" customHeight="1" x14ac:dyDescent="0.25">
      <c r="A57" s="219" t="s">
        <v>358</v>
      </c>
      <c r="B57" s="218"/>
    </row>
    <row r="58" spans="1:59" ht="24" customHeight="1" thickBot="1" x14ac:dyDescent="0.3">
      <c r="A58" s="1087" t="s">
        <v>496</v>
      </c>
      <c r="B58" s="8"/>
      <c r="C58" s="8"/>
      <c r="D58" s="8"/>
      <c r="E58" s="8"/>
      <c r="F58" s="8"/>
      <c r="G58" s="8"/>
      <c r="H58" s="8"/>
      <c r="I58" s="8"/>
      <c r="J58" s="8"/>
      <c r="M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row>
    <row r="59" spans="1:59" s="6" customFormat="1" ht="21.75" customHeight="1" x14ac:dyDescent="0.2">
      <c r="A59" s="1214" t="s">
        <v>19</v>
      </c>
      <c r="B59" s="1217" t="s">
        <v>1</v>
      </c>
      <c r="C59" s="1217" t="s">
        <v>187</v>
      </c>
      <c r="D59" s="1217" t="s">
        <v>695</v>
      </c>
      <c r="E59" s="1217" t="s">
        <v>188</v>
      </c>
      <c r="F59" s="1217" t="s">
        <v>182</v>
      </c>
      <c r="G59" s="1219" t="s">
        <v>878</v>
      </c>
      <c r="H59" s="1195"/>
      <c r="I59" s="1226"/>
      <c r="J59" s="1171" t="s">
        <v>6</v>
      </c>
      <c r="K59" s="1171"/>
      <c r="L59" s="1171"/>
      <c r="M59" s="1171" t="s">
        <v>7</v>
      </c>
      <c r="N59" s="1171"/>
      <c r="O59" s="1171"/>
      <c r="P59" s="1171" t="s">
        <v>8</v>
      </c>
      <c r="Q59" s="1171"/>
      <c r="R59" s="1171"/>
      <c r="S59" s="1193" t="s">
        <v>9</v>
      </c>
      <c r="T59" s="1230"/>
      <c r="U59" s="1230"/>
      <c r="V59" s="1230"/>
      <c r="W59" s="1230"/>
      <c r="X59" s="1205"/>
      <c r="Y59" s="1193" t="s">
        <v>10</v>
      </c>
      <c r="Z59" s="1230"/>
      <c r="AA59" s="1230"/>
      <c r="AB59" s="1230"/>
      <c r="AC59" s="1230"/>
      <c r="AD59" s="1205"/>
      <c r="AE59" s="1193" t="s">
        <v>11</v>
      </c>
      <c r="AF59" s="1230"/>
      <c r="AG59" s="1230"/>
      <c r="AH59" s="1230"/>
      <c r="AI59" s="1230"/>
      <c r="AJ59" s="1205"/>
      <c r="AK59" s="1193" t="s">
        <v>12</v>
      </c>
      <c r="AL59" s="1230"/>
      <c r="AM59" s="1230"/>
      <c r="AN59" s="1230"/>
      <c r="AO59" s="1230"/>
      <c r="AP59" s="1205"/>
      <c r="AQ59" s="1171" t="s">
        <v>13</v>
      </c>
      <c r="AR59" s="1171"/>
      <c r="AS59" s="1171"/>
      <c r="AT59" s="1171" t="s">
        <v>14</v>
      </c>
      <c r="AU59" s="1171"/>
      <c r="AV59" s="1171"/>
      <c r="AW59" s="1171" t="s">
        <v>15</v>
      </c>
      <c r="AX59" s="1171"/>
      <c r="AY59" s="1171"/>
      <c r="AZ59" s="1219"/>
      <c r="BA59" s="1195"/>
      <c r="BB59" s="1226"/>
      <c r="BC59" s="1219" t="s">
        <v>189</v>
      </c>
      <c r="BD59" s="1195"/>
      <c r="BE59" s="1196"/>
    </row>
    <row r="60" spans="1:59" ht="17.25" customHeight="1" x14ac:dyDescent="0.2">
      <c r="A60" s="1215"/>
      <c r="B60" s="1218"/>
      <c r="C60" s="1218"/>
      <c r="D60" s="1218"/>
      <c r="E60" s="1218"/>
      <c r="F60" s="1218"/>
      <c r="G60" s="1227"/>
      <c r="H60" s="1198"/>
      <c r="I60" s="1228"/>
      <c r="J60" s="1059" t="s">
        <v>190</v>
      </c>
      <c r="K60" s="1229" t="s">
        <v>191</v>
      </c>
      <c r="L60" s="1229"/>
      <c r="M60" s="1059" t="s">
        <v>190</v>
      </c>
      <c r="N60" s="1229" t="s">
        <v>191</v>
      </c>
      <c r="O60" s="1229"/>
      <c r="P60" s="1059" t="s">
        <v>190</v>
      </c>
      <c r="Q60" s="1229" t="s">
        <v>191</v>
      </c>
      <c r="R60" s="1229"/>
      <c r="S60" s="1223" t="s">
        <v>190</v>
      </c>
      <c r="T60" s="1224"/>
      <c r="U60" s="1225"/>
      <c r="V60" s="1223" t="s">
        <v>191</v>
      </c>
      <c r="W60" s="1224"/>
      <c r="X60" s="1225"/>
      <c r="Y60" s="1223" t="s">
        <v>190</v>
      </c>
      <c r="Z60" s="1224"/>
      <c r="AA60" s="1225"/>
      <c r="AB60" s="1223" t="s">
        <v>191</v>
      </c>
      <c r="AC60" s="1224"/>
      <c r="AD60" s="1225"/>
      <c r="AE60" s="1223" t="s">
        <v>190</v>
      </c>
      <c r="AF60" s="1224"/>
      <c r="AG60" s="1225"/>
      <c r="AH60" s="1223" t="s">
        <v>191</v>
      </c>
      <c r="AI60" s="1224"/>
      <c r="AJ60" s="1225"/>
      <c r="AK60" s="1223" t="s">
        <v>190</v>
      </c>
      <c r="AL60" s="1224"/>
      <c r="AM60" s="1225"/>
      <c r="AN60" s="1223" t="s">
        <v>191</v>
      </c>
      <c r="AO60" s="1224"/>
      <c r="AP60" s="1225"/>
      <c r="AQ60" s="1059" t="s">
        <v>190</v>
      </c>
      <c r="AR60" s="1229" t="s">
        <v>191</v>
      </c>
      <c r="AS60" s="1229"/>
      <c r="AT60" s="1059" t="s">
        <v>190</v>
      </c>
      <c r="AU60" s="1229" t="s">
        <v>191</v>
      </c>
      <c r="AV60" s="1229"/>
      <c r="AW60" s="1059" t="s">
        <v>190</v>
      </c>
      <c r="AX60" s="1229" t="s">
        <v>191</v>
      </c>
      <c r="AY60" s="1229"/>
      <c r="AZ60" s="1227"/>
      <c r="BA60" s="1198"/>
      <c r="BB60" s="1228"/>
      <c r="BC60" s="1227"/>
      <c r="BD60" s="1198"/>
      <c r="BE60" s="1199"/>
    </row>
    <row r="61" spans="1:59" ht="28.5" customHeight="1" thickBot="1" x14ac:dyDescent="0.25">
      <c r="A61" s="1216"/>
      <c r="B61" s="1179"/>
      <c r="C61" s="1179"/>
      <c r="D61" s="1179"/>
      <c r="E61" s="1179"/>
      <c r="F61" s="1179"/>
      <c r="G61" s="81" t="s">
        <v>18</v>
      </c>
      <c r="H61" s="81" t="s">
        <v>16</v>
      </c>
      <c r="I61" s="81" t="s">
        <v>17</v>
      </c>
      <c r="J61" s="81" t="s">
        <v>18</v>
      </c>
      <c r="K61" s="81" t="s">
        <v>16</v>
      </c>
      <c r="L61" s="81" t="s">
        <v>17</v>
      </c>
      <c r="M61" s="81" t="s">
        <v>18</v>
      </c>
      <c r="N61" s="81" t="s">
        <v>16</v>
      </c>
      <c r="O61" s="81" t="s">
        <v>17</v>
      </c>
      <c r="P61" s="81" t="s">
        <v>18</v>
      </c>
      <c r="Q61" s="81" t="s">
        <v>16</v>
      </c>
      <c r="R61" s="81" t="s">
        <v>17</v>
      </c>
      <c r="S61" s="81" t="s">
        <v>18</v>
      </c>
      <c r="T61" s="81" t="s">
        <v>16</v>
      </c>
      <c r="U61" s="81" t="s">
        <v>17</v>
      </c>
      <c r="V61" s="81" t="s">
        <v>18</v>
      </c>
      <c r="W61" s="81" t="s">
        <v>16</v>
      </c>
      <c r="X61" s="81" t="s">
        <v>17</v>
      </c>
      <c r="Y61" s="81" t="s">
        <v>18</v>
      </c>
      <c r="Z61" s="81" t="s">
        <v>16</v>
      </c>
      <c r="AA61" s="81" t="s">
        <v>17</v>
      </c>
      <c r="AB61" s="81" t="s">
        <v>18</v>
      </c>
      <c r="AC61" s="81" t="s">
        <v>16</v>
      </c>
      <c r="AD61" s="81" t="s">
        <v>17</v>
      </c>
      <c r="AE61" s="81" t="s">
        <v>18</v>
      </c>
      <c r="AF61" s="81" t="s">
        <v>16</v>
      </c>
      <c r="AG61" s="81" t="s">
        <v>17</v>
      </c>
      <c r="AH61" s="81" t="s">
        <v>18</v>
      </c>
      <c r="AI61" s="81" t="s">
        <v>16</v>
      </c>
      <c r="AJ61" s="81" t="s">
        <v>17</v>
      </c>
      <c r="AK61" s="81" t="s">
        <v>18</v>
      </c>
      <c r="AL61" s="81" t="s">
        <v>16</v>
      </c>
      <c r="AM61" s="81" t="s">
        <v>17</v>
      </c>
      <c r="AN61" s="81" t="s">
        <v>18</v>
      </c>
      <c r="AO61" s="81" t="s">
        <v>16</v>
      </c>
      <c r="AP61" s="81" t="s">
        <v>17</v>
      </c>
      <c r="AQ61" s="81" t="s">
        <v>18</v>
      </c>
      <c r="AR61" s="81" t="s">
        <v>16</v>
      </c>
      <c r="AS61" s="81" t="s">
        <v>17</v>
      </c>
      <c r="AT61" s="81" t="s">
        <v>18</v>
      </c>
      <c r="AU61" s="81" t="s">
        <v>16</v>
      </c>
      <c r="AV61" s="81" t="s">
        <v>17</v>
      </c>
      <c r="AW61" s="81" t="s">
        <v>18</v>
      </c>
      <c r="AX61" s="81" t="s">
        <v>16</v>
      </c>
      <c r="AY61" s="81" t="s">
        <v>17</v>
      </c>
      <c r="AZ61" s="81"/>
      <c r="BA61" s="81"/>
      <c r="BB61" s="81"/>
      <c r="BC61" s="81" t="s">
        <v>18</v>
      </c>
      <c r="BD61" s="81" t="s">
        <v>16</v>
      </c>
      <c r="BE61" s="170" t="s">
        <v>17</v>
      </c>
      <c r="BG61" s="711"/>
    </row>
    <row r="62" spans="1:59" ht="54.75" customHeight="1" x14ac:dyDescent="0.2">
      <c r="A62" s="109" t="s">
        <v>229</v>
      </c>
      <c r="B62" s="191" t="s">
        <v>230</v>
      </c>
      <c r="C62" s="1062" t="s">
        <v>201</v>
      </c>
      <c r="D62" s="1062" t="s">
        <v>23</v>
      </c>
      <c r="E62" s="1062" t="s">
        <v>209</v>
      </c>
      <c r="F62" s="1062" t="s">
        <v>22</v>
      </c>
      <c r="G62" s="1071">
        <v>95</v>
      </c>
      <c r="H62" s="1148" t="s">
        <v>57</v>
      </c>
      <c r="I62" s="1148" t="s">
        <v>57</v>
      </c>
      <c r="J62" s="1080">
        <v>0</v>
      </c>
      <c r="K62" s="227" t="s">
        <v>57</v>
      </c>
      <c r="L62" s="227" t="s">
        <v>57</v>
      </c>
      <c r="M62" s="1080">
        <v>0</v>
      </c>
      <c r="N62" s="227" t="s">
        <v>57</v>
      </c>
      <c r="O62" s="227" t="s">
        <v>57</v>
      </c>
      <c r="P62" s="1080">
        <v>0</v>
      </c>
      <c r="Q62" s="227" t="s">
        <v>57</v>
      </c>
      <c r="R62" s="227" t="s">
        <v>57</v>
      </c>
      <c r="S62" s="1080">
        <v>2</v>
      </c>
      <c r="T62" s="227" t="s">
        <v>57</v>
      </c>
      <c r="U62" s="227" t="s">
        <v>57</v>
      </c>
      <c r="V62" s="1080">
        <v>2</v>
      </c>
      <c r="W62" s="222" t="s">
        <v>57</v>
      </c>
      <c r="X62" s="222" t="s">
        <v>57</v>
      </c>
      <c r="Y62" s="1071">
        <v>1314</v>
      </c>
      <c r="Z62" s="521" t="s">
        <v>57</v>
      </c>
      <c r="AA62" s="521" t="s">
        <v>57</v>
      </c>
      <c r="AB62" s="1071">
        <v>1316</v>
      </c>
      <c r="AC62" s="521" t="s">
        <v>57</v>
      </c>
      <c r="AD62" s="521" t="s">
        <v>57</v>
      </c>
      <c r="AE62" s="1071">
        <f>AH62-AB62</f>
        <v>1840</v>
      </c>
      <c r="AF62" s="1148" t="s">
        <v>57</v>
      </c>
      <c r="AG62" s="1148" t="s">
        <v>57</v>
      </c>
      <c r="AH62" s="1071">
        <v>3156</v>
      </c>
      <c r="AI62" s="227" t="s">
        <v>57</v>
      </c>
      <c r="AJ62" s="227" t="s">
        <v>57</v>
      </c>
      <c r="AK62" s="497">
        <v>2549</v>
      </c>
      <c r="AL62" s="1147" t="s">
        <v>57</v>
      </c>
      <c r="AM62" s="1147" t="s">
        <v>57</v>
      </c>
      <c r="AN62" s="1080">
        <v>5705</v>
      </c>
      <c r="AO62" s="227" t="s">
        <v>57</v>
      </c>
      <c r="AP62" s="227" t="s">
        <v>57</v>
      </c>
      <c r="AQ62" s="331"/>
      <c r="AR62" s="331"/>
      <c r="AS62" s="331"/>
      <c r="AT62" s="331"/>
      <c r="AU62" s="331"/>
      <c r="AV62" s="331"/>
      <c r="AW62" s="331"/>
      <c r="AX62" s="331"/>
      <c r="AY62" s="331"/>
      <c r="AZ62" s="331"/>
      <c r="BA62" s="331"/>
      <c r="BB62" s="331"/>
      <c r="BC62" s="1101">
        <v>0.59</v>
      </c>
      <c r="BD62" s="1080" t="s">
        <v>542</v>
      </c>
      <c r="BE62" s="167" t="s">
        <v>542</v>
      </c>
    </row>
    <row r="63" spans="1:59" ht="51.75" customHeight="1" thickBot="1" x14ac:dyDescent="0.25">
      <c r="A63" s="1083" t="s">
        <v>231</v>
      </c>
      <c r="B63" s="106" t="s">
        <v>232</v>
      </c>
      <c r="C63" s="1063" t="s">
        <v>201</v>
      </c>
      <c r="D63" s="1063" t="s">
        <v>23</v>
      </c>
      <c r="E63" s="1063" t="s">
        <v>40</v>
      </c>
      <c r="F63" s="1063" t="s">
        <v>40</v>
      </c>
      <c r="G63" s="1070">
        <v>2500</v>
      </c>
      <c r="H63" s="225" t="s">
        <v>57</v>
      </c>
      <c r="I63" s="225" t="s">
        <v>57</v>
      </c>
      <c r="J63" s="1078">
        <v>0</v>
      </c>
      <c r="K63" s="225" t="s">
        <v>57</v>
      </c>
      <c r="L63" s="225" t="s">
        <v>57</v>
      </c>
      <c r="M63" s="1078">
        <v>0</v>
      </c>
      <c r="N63" s="225" t="s">
        <v>57</v>
      </c>
      <c r="O63" s="225" t="s">
        <v>57</v>
      </c>
      <c r="P63" s="1078">
        <v>2</v>
      </c>
      <c r="Q63" s="225" t="s">
        <v>57</v>
      </c>
      <c r="R63" s="225" t="s">
        <v>57</v>
      </c>
      <c r="S63" s="1078">
        <v>43</v>
      </c>
      <c r="T63" s="225" t="s">
        <v>57</v>
      </c>
      <c r="U63" s="225" t="s">
        <v>57</v>
      </c>
      <c r="V63" s="1078">
        <v>45</v>
      </c>
      <c r="W63" s="225" t="s">
        <v>57</v>
      </c>
      <c r="X63" s="225" t="s">
        <v>57</v>
      </c>
      <c r="Y63" s="1074">
        <v>667</v>
      </c>
      <c r="Z63" s="225" t="s">
        <v>57</v>
      </c>
      <c r="AA63" s="225" t="s">
        <v>57</v>
      </c>
      <c r="AB63" s="1078">
        <v>712</v>
      </c>
      <c r="AC63" s="225" t="s">
        <v>57</v>
      </c>
      <c r="AD63" s="225" t="s">
        <v>57</v>
      </c>
      <c r="AE63" s="1078">
        <f>AH63-AB63</f>
        <v>259</v>
      </c>
      <c r="AF63" s="225" t="s">
        <v>57</v>
      </c>
      <c r="AG63" s="225" t="s">
        <v>57</v>
      </c>
      <c r="AH63" s="1078">
        <v>971</v>
      </c>
      <c r="AI63" s="225" t="s">
        <v>57</v>
      </c>
      <c r="AJ63" s="225" t="s">
        <v>57</v>
      </c>
      <c r="AK63" s="1084">
        <v>217</v>
      </c>
      <c r="AL63" s="517" t="s">
        <v>57</v>
      </c>
      <c r="AM63" s="517" t="s">
        <v>57</v>
      </c>
      <c r="AN63" s="1078">
        <v>1188</v>
      </c>
      <c r="AO63" s="225" t="s">
        <v>57</v>
      </c>
      <c r="AP63" s="225" t="s">
        <v>57</v>
      </c>
      <c r="AQ63" s="1085"/>
      <c r="AR63" s="1085"/>
      <c r="AS63" s="1085"/>
      <c r="AT63" s="1085"/>
      <c r="AU63" s="1085"/>
      <c r="AV63" s="1085"/>
      <c r="AW63" s="1085"/>
      <c r="AX63" s="1085"/>
      <c r="AY63" s="1085"/>
      <c r="AZ63" s="1085"/>
      <c r="BA63" s="1085"/>
      <c r="BB63" s="1085"/>
      <c r="BC63" s="1104">
        <v>0.48</v>
      </c>
      <c r="BD63" s="225" t="s">
        <v>57</v>
      </c>
      <c r="BE63" s="1149" t="s">
        <v>57</v>
      </c>
      <c r="BF63" s="712"/>
    </row>
    <row r="64" spans="1:59" ht="6" customHeight="1" x14ac:dyDescent="0.2"/>
    <row r="65" spans="1:58" ht="12.75" customHeight="1" x14ac:dyDescent="0.2"/>
    <row r="66" spans="1:58" ht="18.75" customHeight="1" x14ac:dyDescent="0.25">
      <c r="A66" s="219" t="s">
        <v>359</v>
      </c>
      <c r="B66" s="218"/>
    </row>
    <row r="67" spans="1:58" ht="23.25" customHeight="1" thickBot="1" x14ac:dyDescent="0.3">
      <c r="A67" s="1087" t="s">
        <v>497</v>
      </c>
      <c r="B67" s="8"/>
      <c r="C67" s="8"/>
      <c r="D67" s="8"/>
      <c r="E67" s="8"/>
      <c r="F67" s="8"/>
      <c r="G67" s="8"/>
      <c r="H67" s="8"/>
      <c r="I67" s="8"/>
      <c r="J67" s="8"/>
      <c r="M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row>
    <row r="68" spans="1:58" s="6" customFormat="1" ht="24" customHeight="1" x14ac:dyDescent="0.2">
      <c r="A68" s="1214" t="s">
        <v>19</v>
      </c>
      <c r="B68" s="1217" t="s">
        <v>1</v>
      </c>
      <c r="C68" s="1217" t="s">
        <v>187</v>
      </c>
      <c r="D68" s="1217" t="s">
        <v>695</v>
      </c>
      <c r="E68" s="1217" t="s">
        <v>188</v>
      </c>
      <c r="F68" s="1217" t="s">
        <v>182</v>
      </c>
      <c r="G68" s="1219" t="s">
        <v>878</v>
      </c>
      <c r="H68" s="1195"/>
      <c r="I68" s="1226"/>
      <c r="J68" s="1171" t="s">
        <v>6</v>
      </c>
      <c r="K68" s="1171"/>
      <c r="L68" s="1171"/>
      <c r="M68" s="1171" t="s">
        <v>7</v>
      </c>
      <c r="N68" s="1171"/>
      <c r="O68" s="1171"/>
      <c r="P68" s="1171" t="s">
        <v>8</v>
      </c>
      <c r="Q68" s="1171"/>
      <c r="R68" s="1171"/>
      <c r="S68" s="1193" t="s">
        <v>9</v>
      </c>
      <c r="T68" s="1230"/>
      <c r="U68" s="1230"/>
      <c r="V68" s="1230"/>
      <c r="W68" s="1230"/>
      <c r="X68" s="1205"/>
      <c r="Y68" s="1193" t="s">
        <v>10</v>
      </c>
      <c r="Z68" s="1230"/>
      <c r="AA68" s="1230"/>
      <c r="AB68" s="1230"/>
      <c r="AC68" s="1230"/>
      <c r="AD68" s="1205"/>
      <c r="AE68" s="1193" t="s">
        <v>11</v>
      </c>
      <c r="AF68" s="1230"/>
      <c r="AG68" s="1230"/>
      <c r="AH68" s="1230"/>
      <c r="AI68" s="1230"/>
      <c r="AJ68" s="1205"/>
      <c r="AK68" s="1193" t="s">
        <v>12</v>
      </c>
      <c r="AL68" s="1230"/>
      <c r="AM68" s="1230"/>
      <c r="AN68" s="1230"/>
      <c r="AO68" s="1230"/>
      <c r="AP68" s="1205"/>
      <c r="AQ68" s="1171" t="s">
        <v>13</v>
      </c>
      <c r="AR68" s="1171"/>
      <c r="AS68" s="1171"/>
      <c r="AT68" s="1171" t="s">
        <v>14</v>
      </c>
      <c r="AU68" s="1171"/>
      <c r="AV68" s="1171"/>
      <c r="AW68" s="1171" t="s">
        <v>15</v>
      </c>
      <c r="AX68" s="1171"/>
      <c r="AY68" s="1171"/>
      <c r="AZ68" s="1219"/>
      <c r="BA68" s="1195"/>
      <c r="BB68" s="1226"/>
      <c r="BC68" s="1219" t="s">
        <v>189</v>
      </c>
      <c r="BD68" s="1195"/>
      <c r="BE68" s="1196"/>
    </row>
    <row r="69" spans="1:58" ht="17.25" customHeight="1" x14ac:dyDescent="0.2">
      <c r="A69" s="1215"/>
      <c r="B69" s="1218"/>
      <c r="C69" s="1218"/>
      <c r="D69" s="1218"/>
      <c r="E69" s="1218"/>
      <c r="F69" s="1218"/>
      <c r="G69" s="1227"/>
      <c r="H69" s="1198"/>
      <c r="I69" s="1228"/>
      <c r="J69" s="1059" t="s">
        <v>190</v>
      </c>
      <c r="K69" s="1229" t="s">
        <v>191</v>
      </c>
      <c r="L69" s="1229"/>
      <c r="M69" s="1059" t="s">
        <v>190</v>
      </c>
      <c r="N69" s="1229" t="s">
        <v>191</v>
      </c>
      <c r="O69" s="1229"/>
      <c r="P69" s="1059" t="s">
        <v>190</v>
      </c>
      <c r="Q69" s="1229" t="s">
        <v>191</v>
      </c>
      <c r="R69" s="1229"/>
      <c r="S69" s="1223" t="s">
        <v>190</v>
      </c>
      <c r="T69" s="1224"/>
      <c r="U69" s="1225"/>
      <c r="V69" s="1223" t="s">
        <v>191</v>
      </c>
      <c r="W69" s="1224"/>
      <c r="X69" s="1225"/>
      <c r="Y69" s="1223" t="s">
        <v>190</v>
      </c>
      <c r="Z69" s="1224"/>
      <c r="AA69" s="1225"/>
      <c r="AB69" s="1223" t="s">
        <v>191</v>
      </c>
      <c r="AC69" s="1224"/>
      <c r="AD69" s="1225"/>
      <c r="AE69" s="1223" t="s">
        <v>190</v>
      </c>
      <c r="AF69" s="1224"/>
      <c r="AG69" s="1225"/>
      <c r="AH69" s="1223" t="s">
        <v>191</v>
      </c>
      <c r="AI69" s="1224"/>
      <c r="AJ69" s="1225"/>
      <c r="AK69" s="1223" t="s">
        <v>190</v>
      </c>
      <c r="AL69" s="1224"/>
      <c r="AM69" s="1225"/>
      <c r="AN69" s="1223" t="s">
        <v>191</v>
      </c>
      <c r="AO69" s="1224"/>
      <c r="AP69" s="1225"/>
      <c r="AQ69" s="1059" t="s">
        <v>190</v>
      </c>
      <c r="AR69" s="1229" t="s">
        <v>191</v>
      </c>
      <c r="AS69" s="1229"/>
      <c r="AT69" s="1059" t="s">
        <v>190</v>
      </c>
      <c r="AU69" s="1229" t="s">
        <v>191</v>
      </c>
      <c r="AV69" s="1229"/>
      <c r="AW69" s="1059" t="s">
        <v>190</v>
      </c>
      <c r="AX69" s="1229" t="s">
        <v>191</v>
      </c>
      <c r="AY69" s="1229"/>
      <c r="AZ69" s="1227"/>
      <c r="BA69" s="1198"/>
      <c r="BB69" s="1228"/>
      <c r="BC69" s="1227"/>
      <c r="BD69" s="1198"/>
      <c r="BE69" s="1199"/>
    </row>
    <row r="70" spans="1:58" ht="24.75" customHeight="1" thickBot="1" x14ac:dyDescent="0.25">
      <c r="A70" s="1216"/>
      <c r="B70" s="1179"/>
      <c r="C70" s="1179"/>
      <c r="D70" s="1179"/>
      <c r="E70" s="1179"/>
      <c r="F70" s="1179"/>
      <c r="G70" s="81" t="s">
        <v>18</v>
      </c>
      <c r="H70" s="81" t="s">
        <v>16</v>
      </c>
      <c r="I70" s="81" t="s">
        <v>17</v>
      </c>
      <c r="J70" s="81" t="s">
        <v>18</v>
      </c>
      <c r="K70" s="81" t="s">
        <v>16</v>
      </c>
      <c r="L70" s="81" t="s">
        <v>17</v>
      </c>
      <c r="M70" s="81" t="s">
        <v>18</v>
      </c>
      <c r="N70" s="81" t="s">
        <v>16</v>
      </c>
      <c r="O70" s="81" t="s">
        <v>17</v>
      </c>
      <c r="P70" s="81" t="s">
        <v>18</v>
      </c>
      <c r="Q70" s="81" t="s">
        <v>16</v>
      </c>
      <c r="R70" s="81" t="s">
        <v>17</v>
      </c>
      <c r="S70" s="81" t="s">
        <v>18</v>
      </c>
      <c r="T70" s="81" t="s">
        <v>16</v>
      </c>
      <c r="U70" s="81" t="s">
        <v>17</v>
      </c>
      <c r="V70" s="81" t="s">
        <v>18</v>
      </c>
      <c r="W70" s="81" t="s">
        <v>16</v>
      </c>
      <c r="X70" s="81" t="s">
        <v>17</v>
      </c>
      <c r="Y70" s="81" t="s">
        <v>18</v>
      </c>
      <c r="Z70" s="81" t="s">
        <v>16</v>
      </c>
      <c r="AA70" s="81" t="s">
        <v>17</v>
      </c>
      <c r="AB70" s="81" t="s">
        <v>18</v>
      </c>
      <c r="AC70" s="81" t="s">
        <v>16</v>
      </c>
      <c r="AD70" s="81" t="s">
        <v>17</v>
      </c>
      <c r="AE70" s="81" t="s">
        <v>18</v>
      </c>
      <c r="AF70" s="81" t="s">
        <v>16</v>
      </c>
      <c r="AG70" s="81" t="s">
        <v>17</v>
      </c>
      <c r="AH70" s="81" t="s">
        <v>18</v>
      </c>
      <c r="AI70" s="81" t="s">
        <v>16</v>
      </c>
      <c r="AJ70" s="81" t="s">
        <v>17</v>
      </c>
      <c r="AK70" s="81" t="s">
        <v>18</v>
      </c>
      <c r="AL70" s="81" t="s">
        <v>16</v>
      </c>
      <c r="AM70" s="81" t="s">
        <v>17</v>
      </c>
      <c r="AN70" s="81" t="s">
        <v>18</v>
      </c>
      <c r="AO70" s="81" t="s">
        <v>16</v>
      </c>
      <c r="AP70" s="81" t="s">
        <v>17</v>
      </c>
      <c r="AQ70" s="81" t="s">
        <v>18</v>
      </c>
      <c r="AR70" s="81" t="s">
        <v>16</v>
      </c>
      <c r="AS70" s="81" t="s">
        <v>17</v>
      </c>
      <c r="AT70" s="81" t="s">
        <v>18</v>
      </c>
      <c r="AU70" s="81" t="s">
        <v>16</v>
      </c>
      <c r="AV70" s="81" t="s">
        <v>17</v>
      </c>
      <c r="AW70" s="81" t="s">
        <v>18</v>
      </c>
      <c r="AX70" s="81" t="s">
        <v>16</v>
      </c>
      <c r="AY70" s="81" t="s">
        <v>17</v>
      </c>
      <c r="AZ70" s="81"/>
      <c r="BA70" s="81"/>
      <c r="BB70" s="81"/>
      <c r="BC70" s="81" t="s">
        <v>18</v>
      </c>
      <c r="BD70" s="81" t="s">
        <v>16</v>
      </c>
      <c r="BE70" s="170" t="s">
        <v>17</v>
      </c>
    </row>
    <row r="71" spans="1:58" ht="32.25" customHeight="1" x14ac:dyDescent="0.2">
      <c r="A71" s="393" t="s">
        <v>233</v>
      </c>
      <c r="B71" s="406" t="s">
        <v>234</v>
      </c>
      <c r="C71" s="1067" t="s">
        <v>201</v>
      </c>
      <c r="D71" s="1067" t="s">
        <v>23</v>
      </c>
      <c r="E71" s="1067" t="s">
        <v>40</v>
      </c>
      <c r="F71" s="1067" t="s">
        <v>40</v>
      </c>
      <c r="G71" s="1077">
        <v>225</v>
      </c>
      <c r="H71" s="408" t="s">
        <v>57</v>
      </c>
      <c r="I71" s="408" t="s">
        <v>57</v>
      </c>
      <c r="J71" s="1076">
        <v>0</v>
      </c>
      <c r="K71" s="408" t="s">
        <v>57</v>
      </c>
      <c r="L71" s="408" t="s">
        <v>57</v>
      </c>
      <c r="M71" s="1076">
        <v>0</v>
      </c>
      <c r="N71" s="408" t="s">
        <v>57</v>
      </c>
      <c r="O71" s="408" t="s">
        <v>57</v>
      </c>
      <c r="P71" s="1076">
        <v>0</v>
      </c>
      <c r="Q71" s="408" t="s">
        <v>57</v>
      </c>
      <c r="R71" s="408" t="s">
        <v>57</v>
      </c>
      <c r="S71" s="1076">
        <v>20</v>
      </c>
      <c r="T71" s="408" t="s">
        <v>57</v>
      </c>
      <c r="U71" s="408" t="s">
        <v>57</v>
      </c>
      <c r="V71" s="1076">
        <v>20</v>
      </c>
      <c r="W71" s="408" t="s">
        <v>57</v>
      </c>
      <c r="X71" s="408" t="s">
        <v>57</v>
      </c>
      <c r="Y71" s="1076">
        <v>63</v>
      </c>
      <c r="Z71" s="408" t="s">
        <v>57</v>
      </c>
      <c r="AA71" s="408" t="s">
        <v>57</v>
      </c>
      <c r="AB71" s="1076">
        <v>83</v>
      </c>
      <c r="AC71" s="408" t="s">
        <v>57</v>
      </c>
      <c r="AD71" s="408" t="s">
        <v>57</v>
      </c>
      <c r="AE71" s="1076">
        <f>AH71-AB71</f>
        <v>27</v>
      </c>
      <c r="AF71" s="408" t="s">
        <v>57</v>
      </c>
      <c r="AG71" s="408" t="s">
        <v>57</v>
      </c>
      <c r="AH71" s="1076">
        <v>110</v>
      </c>
      <c r="AI71" s="408" t="s">
        <v>57</v>
      </c>
      <c r="AJ71" s="408" t="s">
        <v>57</v>
      </c>
      <c r="AK71" s="853">
        <v>54</v>
      </c>
      <c r="AL71" s="1046" t="s">
        <v>57</v>
      </c>
      <c r="AM71" s="1046" t="s">
        <v>57</v>
      </c>
      <c r="AN71" s="1076">
        <v>164</v>
      </c>
      <c r="AO71" s="408" t="s">
        <v>57</v>
      </c>
      <c r="AP71" s="408" t="s">
        <v>57</v>
      </c>
      <c r="AQ71" s="426"/>
      <c r="AR71" s="426"/>
      <c r="AS71" s="426"/>
      <c r="AT71" s="426"/>
      <c r="AU71" s="426"/>
      <c r="AV71" s="426"/>
      <c r="AW71" s="426"/>
      <c r="AX71" s="426"/>
      <c r="AY71" s="426"/>
      <c r="AZ71" s="426"/>
      <c r="BA71" s="426"/>
      <c r="BB71" s="426"/>
      <c r="BC71" s="1106">
        <v>0.73</v>
      </c>
      <c r="BD71" s="408" t="s">
        <v>57</v>
      </c>
      <c r="BE71" s="1150" t="s">
        <v>57</v>
      </c>
      <c r="BF71" s="712"/>
    </row>
    <row r="72" spans="1:58" ht="49.5" customHeight="1" x14ac:dyDescent="0.2">
      <c r="A72" s="101" t="s">
        <v>235</v>
      </c>
      <c r="B72" s="104" t="s">
        <v>236</v>
      </c>
      <c r="C72" s="41" t="s">
        <v>201</v>
      </c>
      <c r="D72" s="41" t="s">
        <v>23</v>
      </c>
      <c r="E72" s="41" t="s">
        <v>40</v>
      </c>
      <c r="F72" s="41" t="s">
        <v>22</v>
      </c>
      <c r="G72" s="48">
        <v>60</v>
      </c>
      <c r="H72" s="222" t="s">
        <v>57</v>
      </c>
      <c r="I72" s="222" t="s">
        <v>57</v>
      </c>
      <c r="J72" s="48">
        <v>0</v>
      </c>
      <c r="K72" s="222" t="s">
        <v>57</v>
      </c>
      <c r="L72" s="222" t="s">
        <v>57</v>
      </c>
      <c r="M72" s="48">
        <v>0</v>
      </c>
      <c r="N72" s="222" t="s">
        <v>57</v>
      </c>
      <c r="O72" s="222" t="s">
        <v>57</v>
      </c>
      <c r="P72" s="48">
        <v>0</v>
      </c>
      <c r="Q72" s="222" t="s">
        <v>57</v>
      </c>
      <c r="R72" s="222" t="s">
        <v>57</v>
      </c>
      <c r="S72" s="48">
        <v>0</v>
      </c>
      <c r="T72" s="222" t="s">
        <v>57</v>
      </c>
      <c r="U72" s="222" t="s">
        <v>57</v>
      </c>
      <c r="V72" s="48">
        <v>0</v>
      </c>
      <c r="W72" s="222" t="s">
        <v>57</v>
      </c>
      <c r="X72" s="222" t="s">
        <v>57</v>
      </c>
      <c r="Y72" s="222" t="s">
        <v>57</v>
      </c>
      <c r="Z72" s="222" t="s">
        <v>57</v>
      </c>
      <c r="AA72" s="222" t="s">
        <v>57</v>
      </c>
      <c r="AB72" s="404">
        <v>0</v>
      </c>
      <c r="AC72" s="222" t="s">
        <v>57</v>
      </c>
      <c r="AD72" s="222" t="s">
        <v>57</v>
      </c>
      <c r="AE72" s="48">
        <v>0</v>
      </c>
      <c r="AF72" s="222" t="s">
        <v>57</v>
      </c>
      <c r="AG72" s="222" t="s">
        <v>57</v>
      </c>
      <c r="AH72" s="404">
        <v>0</v>
      </c>
      <c r="AI72" s="222" t="s">
        <v>57</v>
      </c>
      <c r="AJ72" s="222" t="s">
        <v>57</v>
      </c>
      <c r="AK72" s="1057">
        <v>0</v>
      </c>
      <c r="AL72" s="512" t="s">
        <v>57</v>
      </c>
      <c r="AM72" s="512" t="s">
        <v>57</v>
      </c>
      <c r="AN72" s="404">
        <v>0</v>
      </c>
      <c r="AO72" s="222" t="s">
        <v>57</v>
      </c>
      <c r="AP72" s="222" t="s">
        <v>57</v>
      </c>
      <c r="AQ72" s="105"/>
      <c r="AR72" s="105"/>
      <c r="AS72" s="105"/>
      <c r="AT72" s="105"/>
      <c r="AU72" s="105"/>
      <c r="AV72" s="105"/>
      <c r="AW72" s="105"/>
      <c r="AX72" s="105"/>
      <c r="AY72" s="105"/>
      <c r="AZ72" s="105"/>
      <c r="BA72" s="105"/>
      <c r="BB72" s="105"/>
      <c r="BC72" s="1107" t="s">
        <v>542</v>
      </c>
      <c r="BD72" s="48" t="s">
        <v>542</v>
      </c>
      <c r="BE72" s="96" t="s">
        <v>542</v>
      </c>
      <c r="BF72" s="712"/>
    </row>
    <row r="73" spans="1:58" ht="66.75" customHeight="1" thickBot="1" x14ac:dyDescent="0.25">
      <c r="A73" s="419" t="s">
        <v>225</v>
      </c>
      <c r="B73" s="420" t="s">
        <v>226</v>
      </c>
      <c r="C73" s="1065" t="s">
        <v>201</v>
      </c>
      <c r="D73" s="1065" t="s">
        <v>23</v>
      </c>
      <c r="E73" s="1065" t="s">
        <v>209</v>
      </c>
      <c r="F73" s="1065" t="s">
        <v>22</v>
      </c>
      <c r="G73" s="1073">
        <v>16</v>
      </c>
      <c r="H73" s="1152" t="s">
        <v>57</v>
      </c>
      <c r="I73" s="1152" t="s">
        <v>57</v>
      </c>
      <c r="J73" s="1074">
        <v>0</v>
      </c>
      <c r="K73" s="1072" t="s">
        <v>57</v>
      </c>
      <c r="L73" s="1072" t="s">
        <v>57</v>
      </c>
      <c r="M73" s="1074">
        <v>0</v>
      </c>
      <c r="N73" s="1072" t="s">
        <v>57</v>
      </c>
      <c r="O73" s="1072" t="s">
        <v>57</v>
      </c>
      <c r="P73" s="1074">
        <v>0</v>
      </c>
      <c r="Q73" s="1072" t="s">
        <v>57</v>
      </c>
      <c r="R73" s="1072" t="s">
        <v>57</v>
      </c>
      <c r="S73" s="1074">
        <v>0</v>
      </c>
      <c r="T73" s="1072" t="s">
        <v>57</v>
      </c>
      <c r="U73" s="1072" t="s">
        <v>57</v>
      </c>
      <c r="V73" s="1074">
        <v>0</v>
      </c>
      <c r="W73" s="1072" t="s">
        <v>57</v>
      </c>
      <c r="X73" s="1072" t="s">
        <v>57</v>
      </c>
      <c r="Y73" s="1074">
        <v>0</v>
      </c>
      <c r="Z73" s="1072" t="s">
        <v>57</v>
      </c>
      <c r="AA73" s="1072" t="s">
        <v>57</v>
      </c>
      <c r="AB73" s="1074">
        <v>0</v>
      </c>
      <c r="AC73" s="1072" t="s">
        <v>57</v>
      </c>
      <c r="AD73" s="1072" t="s">
        <v>57</v>
      </c>
      <c r="AE73" s="1074">
        <v>51</v>
      </c>
      <c r="AF73" s="1141" t="s">
        <v>57</v>
      </c>
      <c r="AG73" s="1141" t="s">
        <v>57</v>
      </c>
      <c r="AH73" s="1074">
        <v>51</v>
      </c>
      <c r="AI73" s="1141" t="s">
        <v>57</v>
      </c>
      <c r="AJ73" s="1141" t="s">
        <v>57</v>
      </c>
      <c r="AK73" s="1031">
        <v>38</v>
      </c>
      <c r="AL73" s="1153" t="s">
        <v>57</v>
      </c>
      <c r="AM73" s="1153" t="s">
        <v>57</v>
      </c>
      <c r="AN73" s="1074">
        <v>89</v>
      </c>
      <c r="AO73" s="1141" t="s">
        <v>57</v>
      </c>
      <c r="AP73" s="1141" t="s">
        <v>57</v>
      </c>
      <c r="AQ73" s="835"/>
      <c r="AR73" s="835"/>
      <c r="AS73" s="835"/>
      <c r="AT73" s="835"/>
      <c r="AU73" s="835"/>
      <c r="AV73" s="835"/>
      <c r="AW73" s="835"/>
      <c r="AX73" s="835"/>
      <c r="AY73" s="835"/>
      <c r="AZ73" s="835"/>
      <c r="BA73" s="835"/>
      <c r="BB73" s="835"/>
      <c r="BC73" s="1108">
        <v>0.52</v>
      </c>
      <c r="BD73" s="1141" t="s">
        <v>57</v>
      </c>
      <c r="BE73" s="1151" t="s">
        <v>57</v>
      </c>
      <c r="BF73" s="712"/>
    </row>
    <row r="74" spans="1:58" ht="7.5" customHeight="1" x14ac:dyDescent="0.2"/>
    <row r="75" spans="1:58" ht="15.75" customHeight="1" x14ac:dyDescent="0.2"/>
    <row r="76" spans="1:58" ht="15.75" x14ac:dyDescent="0.25">
      <c r="A76" s="219" t="s">
        <v>360</v>
      </c>
      <c r="B76" s="220"/>
      <c r="C76" s="28"/>
      <c r="D76" s="28"/>
      <c r="E76" s="28"/>
      <c r="F76" s="28"/>
      <c r="G76" s="28"/>
      <c r="H76" s="28"/>
      <c r="I76" s="28"/>
      <c r="J76" s="28"/>
      <c r="K76" s="36"/>
      <c r="L76" s="36"/>
      <c r="M76" s="28"/>
      <c r="N76" s="36"/>
      <c r="O76" s="36"/>
      <c r="P76" s="28"/>
      <c r="Q76" s="28"/>
      <c r="R76" s="28"/>
      <c r="S76" s="28"/>
      <c r="T76" s="333"/>
      <c r="U76" s="333"/>
      <c r="V76" s="333"/>
      <c r="W76" s="333"/>
      <c r="X76" s="333"/>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row>
    <row r="77" spans="1:58" ht="42.75" customHeight="1" thickBot="1" x14ac:dyDescent="0.25">
      <c r="A77" s="1203" t="s">
        <v>498</v>
      </c>
      <c r="B77" s="1203"/>
      <c r="C77" s="1203"/>
      <c r="D77" s="1203"/>
      <c r="E77" s="1203"/>
      <c r="F77" s="1203"/>
      <c r="G77" s="1203"/>
      <c r="H77" s="1203"/>
      <c r="I77" s="1203"/>
      <c r="J77" s="1203"/>
      <c r="K77" s="1203"/>
      <c r="L77" s="1203"/>
      <c r="M77" s="1203"/>
      <c r="N77" s="1203"/>
      <c r="O77" s="1203"/>
      <c r="P77" s="1203"/>
      <c r="Q77" s="1203"/>
      <c r="R77" s="1203"/>
      <c r="S77" s="1203"/>
      <c r="T77" s="1203"/>
      <c r="U77" s="1203"/>
      <c r="V77" s="1203"/>
      <c r="W77" s="1203"/>
      <c r="X77" s="1203"/>
      <c r="Y77" s="1203"/>
      <c r="Z77" s="1203"/>
      <c r="AA77" s="1203"/>
      <c r="AB77" s="1203"/>
      <c r="AC77" s="1203"/>
      <c r="AD77" s="1203"/>
      <c r="AE77" s="1203"/>
      <c r="AF77" s="1203"/>
      <c r="AG77" s="1203"/>
      <c r="AH77" s="1203"/>
      <c r="AI77" s="1203"/>
      <c r="AJ77" s="1203"/>
      <c r="AK77" s="1203"/>
      <c r="AL77" s="1203"/>
      <c r="AM77" s="1203"/>
      <c r="AN77" s="1203"/>
      <c r="AO77" s="1203"/>
      <c r="AP77" s="1203"/>
      <c r="AQ77" s="1203"/>
      <c r="AR77" s="1203"/>
      <c r="AS77" s="1203"/>
      <c r="AT77" s="1203"/>
      <c r="AU77" s="1203"/>
      <c r="AV77" s="1203"/>
      <c r="AW77" s="1203"/>
      <c r="AX77" s="1203"/>
      <c r="AY77" s="1203"/>
      <c r="AZ77" s="1203"/>
      <c r="BA77" s="1203"/>
      <c r="BB77" s="1203"/>
      <c r="BC77" s="1203"/>
      <c r="BD77" s="1203"/>
      <c r="BE77" s="1203"/>
    </row>
    <row r="78" spans="1:58" s="6" customFormat="1" ht="21.75" customHeight="1" x14ac:dyDescent="0.2">
      <c r="A78" s="1214" t="s">
        <v>19</v>
      </c>
      <c r="B78" s="1217" t="s">
        <v>1</v>
      </c>
      <c r="C78" s="1217" t="s">
        <v>187</v>
      </c>
      <c r="D78" s="1217" t="s">
        <v>695</v>
      </c>
      <c r="E78" s="1217" t="s">
        <v>188</v>
      </c>
      <c r="F78" s="1217" t="s">
        <v>182</v>
      </c>
      <c r="G78" s="1219" t="s">
        <v>878</v>
      </c>
      <c r="H78" s="1195"/>
      <c r="I78" s="1226"/>
      <c r="J78" s="1171" t="s">
        <v>6</v>
      </c>
      <c r="K78" s="1171"/>
      <c r="L78" s="1171"/>
      <c r="M78" s="1171" t="s">
        <v>7</v>
      </c>
      <c r="N78" s="1171"/>
      <c r="O78" s="1171"/>
      <c r="P78" s="1171" t="s">
        <v>8</v>
      </c>
      <c r="Q78" s="1171"/>
      <c r="R78" s="1171"/>
      <c r="S78" s="1193" t="s">
        <v>9</v>
      </c>
      <c r="T78" s="1230"/>
      <c r="U78" s="1230"/>
      <c r="V78" s="1230"/>
      <c r="W78" s="1230"/>
      <c r="X78" s="1205"/>
      <c r="Y78" s="1193" t="s">
        <v>10</v>
      </c>
      <c r="Z78" s="1230"/>
      <c r="AA78" s="1230"/>
      <c r="AB78" s="1230"/>
      <c r="AC78" s="1230"/>
      <c r="AD78" s="1205"/>
      <c r="AE78" s="1193" t="s">
        <v>11</v>
      </c>
      <c r="AF78" s="1230"/>
      <c r="AG78" s="1230"/>
      <c r="AH78" s="1230"/>
      <c r="AI78" s="1230"/>
      <c r="AJ78" s="1205"/>
      <c r="AK78" s="1193" t="s">
        <v>12</v>
      </c>
      <c r="AL78" s="1230"/>
      <c r="AM78" s="1230"/>
      <c r="AN78" s="1230"/>
      <c r="AO78" s="1230"/>
      <c r="AP78" s="1205"/>
      <c r="AQ78" s="1171" t="s">
        <v>13</v>
      </c>
      <c r="AR78" s="1171"/>
      <c r="AS78" s="1171"/>
      <c r="AT78" s="1171" t="s">
        <v>14</v>
      </c>
      <c r="AU78" s="1171"/>
      <c r="AV78" s="1171"/>
      <c r="AW78" s="1171" t="s">
        <v>15</v>
      </c>
      <c r="AX78" s="1171"/>
      <c r="AY78" s="1171"/>
      <c r="AZ78" s="1219"/>
      <c r="BA78" s="1195"/>
      <c r="BB78" s="1226"/>
      <c r="BC78" s="1219" t="s">
        <v>189</v>
      </c>
      <c r="BD78" s="1195"/>
      <c r="BE78" s="1196"/>
    </row>
    <row r="79" spans="1:58" ht="21.75" customHeight="1" x14ac:dyDescent="0.2">
      <c r="A79" s="1215"/>
      <c r="B79" s="1218"/>
      <c r="C79" s="1218"/>
      <c r="D79" s="1218"/>
      <c r="E79" s="1218"/>
      <c r="F79" s="1218"/>
      <c r="G79" s="1227"/>
      <c r="H79" s="1198"/>
      <c r="I79" s="1228"/>
      <c r="J79" s="1059" t="s">
        <v>190</v>
      </c>
      <c r="K79" s="1229" t="s">
        <v>191</v>
      </c>
      <c r="L79" s="1229"/>
      <c r="M79" s="1059" t="s">
        <v>190</v>
      </c>
      <c r="N79" s="1229" t="s">
        <v>191</v>
      </c>
      <c r="O79" s="1229"/>
      <c r="P79" s="1059" t="s">
        <v>190</v>
      </c>
      <c r="Q79" s="1229" t="s">
        <v>191</v>
      </c>
      <c r="R79" s="1229"/>
      <c r="S79" s="1223" t="s">
        <v>190</v>
      </c>
      <c r="T79" s="1224"/>
      <c r="U79" s="1225"/>
      <c r="V79" s="1223" t="s">
        <v>191</v>
      </c>
      <c r="W79" s="1224"/>
      <c r="X79" s="1225"/>
      <c r="Y79" s="1223" t="s">
        <v>190</v>
      </c>
      <c r="Z79" s="1224"/>
      <c r="AA79" s="1225"/>
      <c r="AB79" s="1223" t="s">
        <v>191</v>
      </c>
      <c r="AC79" s="1224"/>
      <c r="AD79" s="1225"/>
      <c r="AE79" s="1223" t="s">
        <v>190</v>
      </c>
      <c r="AF79" s="1224"/>
      <c r="AG79" s="1225"/>
      <c r="AH79" s="1223" t="s">
        <v>191</v>
      </c>
      <c r="AI79" s="1224"/>
      <c r="AJ79" s="1225"/>
      <c r="AK79" s="1223" t="s">
        <v>190</v>
      </c>
      <c r="AL79" s="1224"/>
      <c r="AM79" s="1225"/>
      <c r="AN79" s="1223" t="s">
        <v>191</v>
      </c>
      <c r="AO79" s="1224"/>
      <c r="AP79" s="1225"/>
      <c r="AQ79" s="1059" t="s">
        <v>190</v>
      </c>
      <c r="AR79" s="1229" t="s">
        <v>191</v>
      </c>
      <c r="AS79" s="1229"/>
      <c r="AT79" s="1059" t="s">
        <v>190</v>
      </c>
      <c r="AU79" s="1229" t="s">
        <v>191</v>
      </c>
      <c r="AV79" s="1229"/>
      <c r="AW79" s="1059" t="s">
        <v>190</v>
      </c>
      <c r="AX79" s="1229" t="s">
        <v>191</v>
      </c>
      <c r="AY79" s="1229"/>
      <c r="AZ79" s="1227"/>
      <c r="BA79" s="1198"/>
      <c r="BB79" s="1228"/>
      <c r="BC79" s="1227"/>
      <c r="BD79" s="1198"/>
      <c r="BE79" s="1199"/>
    </row>
    <row r="80" spans="1:58" ht="25.5" customHeight="1" thickBot="1" x14ac:dyDescent="0.25">
      <c r="A80" s="1216"/>
      <c r="B80" s="1179"/>
      <c r="C80" s="1179"/>
      <c r="D80" s="1179"/>
      <c r="E80" s="1179"/>
      <c r="F80" s="1179"/>
      <c r="G80" s="81" t="s">
        <v>18</v>
      </c>
      <c r="H80" s="81" t="s">
        <v>16</v>
      </c>
      <c r="I80" s="81" t="s">
        <v>17</v>
      </c>
      <c r="J80" s="81" t="s">
        <v>18</v>
      </c>
      <c r="K80" s="81" t="s">
        <v>16</v>
      </c>
      <c r="L80" s="81" t="s">
        <v>17</v>
      </c>
      <c r="M80" s="81" t="s">
        <v>18</v>
      </c>
      <c r="N80" s="81" t="s">
        <v>16</v>
      </c>
      <c r="O80" s="81" t="s">
        <v>17</v>
      </c>
      <c r="P80" s="81" t="s">
        <v>18</v>
      </c>
      <c r="Q80" s="81" t="s">
        <v>16</v>
      </c>
      <c r="R80" s="81" t="s">
        <v>17</v>
      </c>
      <c r="S80" s="81" t="s">
        <v>18</v>
      </c>
      <c r="T80" s="81" t="s">
        <v>16</v>
      </c>
      <c r="U80" s="81" t="s">
        <v>17</v>
      </c>
      <c r="V80" s="81" t="s">
        <v>18</v>
      </c>
      <c r="W80" s="81" t="s">
        <v>16</v>
      </c>
      <c r="X80" s="81" t="s">
        <v>17</v>
      </c>
      <c r="Y80" s="81" t="s">
        <v>18</v>
      </c>
      <c r="Z80" s="81" t="s">
        <v>16</v>
      </c>
      <c r="AA80" s="81" t="s">
        <v>17</v>
      </c>
      <c r="AB80" s="81" t="s">
        <v>18</v>
      </c>
      <c r="AC80" s="81" t="s">
        <v>16</v>
      </c>
      <c r="AD80" s="81" t="s">
        <v>17</v>
      </c>
      <c r="AE80" s="81" t="s">
        <v>18</v>
      </c>
      <c r="AF80" s="81" t="s">
        <v>16</v>
      </c>
      <c r="AG80" s="81" t="s">
        <v>17</v>
      </c>
      <c r="AH80" s="81" t="s">
        <v>18</v>
      </c>
      <c r="AI80" s="81" t="s">
        <v>16</v>
      </c>
      <c r="AJ80" s="81" t="s">
        <v>17</v>
      </c>
      <c r="AK80" s="81" t="s">
        <v>18</v>
      </c>
      <c r="AL80" s="81" t="s">
        <v>16</v>
      </c>
      <c r="AM80" s="81" t="s">
        <v>17</v>
      </c>
      <c r="AN80" s="81" t="s">
        <v>18</v>
      </c>
      <c r="AO80" s="81" t="s">
        <v>16</v>
      </c>
      <c r="AP80" s="81" t="s">
        <v>17</v>
      </c>
      <c r="AQ80" s="81" t="s">
        <v>18</v>
      </c>
      <c r="AR80" s="81" t="s">
        <v>16</v>
      </c>
      <c r="AS80" s="81" t="s">
        <v>17</v>
      </c>
      <c r="AT80" s="81" t="s">
        <v>18</v>
      </c>
      <c r="AU80" s="81" t="s">
        <v>16</v>
      </c>
      <c r="AV80" s="81" t="s">
        <v>17</v>
      </c>
      <c r="AW80" s="81" t="s">
        <v>18</v>
      </c>
      <c r="AX80" s="81" t="s">
        <v>16</v>
      </c>
      <c r="AY80" s="81" t="s">
        <v>17</v>
      </c>
      <c r="AZ80" s="81"/>
      <c r="BA80" s="81"/>
      <c r="BB80" s="81"/>
      <c r="BC80" s="81" t="s">
        <v>18</v>
      </c>
      <c r="BD80" s="81" t="s">
        <v>16</v>
      </c>
      <c r="BE80" s="170" t="s">
        <v>17</v>
      </c>
    </row>
    <row r="81" spans="1:57" ht="54" customHeight="1" x14ac:dyDescent="0.2">
      <c r="A81" s="109" t="s">
        <v>237</v>
      </c>
      <c r="B81" s="191" t="s">
        <v>238</v>
      </c>
      <c r="C81" s="1062" t="s">
        <v>201</v>
      </c>
      <c r="D81" s="1062" t="s">
        <v>23</v>
      </c>
      <c r="E81" s="1062" t="s">
        <v>40</v>
      </c>
      <c r="F81" s="1062" t="s">
        <v>22</v>
      </c>
      <c r="G81" s="1060">
        <v>90</v>
      </c>
      <c r="H81" s="1146" t="s">
        <v>57</v>
      </c>
      <c r="I81" s="1146" t="s">
        <v>57</v>
      </c>
      <c r="J81" s="1062">
        <v>0</v>
      </c>
      <c r="K81" s="82" t="s">
        <v>57</v>
      </c>
      <c r="L81" s="82" t="s">
        <v>57</v>
      </c>
      <c r="M81" s="1062">
        <v>0</v>
      </c>
      <c r="N81" s="82" t="s">
        <v>57</v>
      </c>
      <c r="O81" s="227" t="s">
        <v>57</v>
      </c>
      <c r="P81" s="1080">
        <v>0</v>
      </c>
      <c r="Q81" s="227" t="s">
        <v>57</v>
      </c>
      <c r="R81" s="227" t="s">
        <v>57</v>
      </c>
      <c r="S81" s="1080">
        <v>0</v>
      </c>
      <c r="T81" s="1148" t="s">
        <v>57</v>
      </c>
      <c r="U81" s="1148" t="s">
        <v>57</v>
      </c>
      <c r="V81" s="1080">
        <v>0</v>
      </c>
      <c r="W81" s="1146" t="s">
        <v>57</v>
      </c>
      <c r="X81" s="1146" t="s">
        <v>57</v>
      </c>
      <c r="Y81" s="131">
        <v>0</v>
      </c>
      <c r="Z81" s="222" t="s">
        <v>57</v>
      </c>
      <c r="AA81" s="222" t="s">
        <v>57</v>
      </c>
      <c r="AB81" s="1062">
        <v>0</v>
      </c>
      <c r="AC81" s="1146" t="s">
        <v>57</v>
      </c>
      <c r="AD81" s="1146" t="s">
        <v>57</v>
      </c>
      <c r="AE81" s="48">
        <v>0</v>
      </c>
      <c r="AF81" s="222" t="s">
        <v>57</v>
      </c>
      <c r="AG81" s="222" t="s">
        <v>57</v>
      </c>
      <c r="AH81" s="1080">
        <v>0</v>
      </c>
      <c r="AI81" s="227" t="s">
        <v>57</v>
      </c>
      <c r="AJ81" s="227" t="s">
        <v>57</v>
      </c>
      <c r="AK81" s="321">
        <v>0</v>
      </c>
      <c r="AL81" s="511" t="s">
        <v>57</v>
      </c>
      <c r="AM81" s="511" t="s">
        <v>57</v>
      </c>
      <c r="AN81" s="1062">
        <v>0</v>
      </c>
      <c r="AO81" s="82" t="s">
        <v>57</v>
      </c>
      <c r="AP81" s="82" t="s">
        <v>57</v>
      </c>
      <c r="AQ81" s="71"/>
      <c r="AR81" s="71"/>
      <c r="AS81" s="71"/>
      <c r="AT81" s="71"/>
      <c r="AU81" s="71"/>
      <c r="AV81" s="71"/>
      <c r="AW81" s="71"/>
      <c r="AX81" s="71"/>
      <c r="AY81" s="71"/>
      <c r="AZ81" s="71"/>
      <c r="BA81" s="71"/>
      <c r="BB81" s="71"/>
      <c r="BC81" s="1062" t="s">
        <v>542</v>
      </c>
      <c r="BD81" s="1062" t="s">
        <v>542</v>
      </c>
      <c r="BE81" s="149" t="s">
        <v>542</v>
      </c>
    </row>
    <row r="82" spans="1:57" ht="33.75" customHeight="1" x14ac:dyDescent="0.2">
      <c r="A82" s="101" t="s">
        <v>241</v>
      </c>
      <c r="B82" s="104" t="s">
        <v>242</v>
      </c>
      <c r="C82" s="41" t="s">
        <v>201</v>
      </c>
      <c r="D82" s="41" t="s">
        <v>23</v>
      </c>
      <c r="E82" s="41" t="s">
        <v>209</v>
      </c>
      <c r="F82" s="41" t="s">
        <v>22</v>
      </c>
      <c r="G82" s="112">
        <v>70</v>
      </c>
      <c r="H82" s="221" t="s">
        <v>57</v>
      </c>
      <c r="I82" s="221" t="s">
        <v>57</v>
      </c>
      <c r="J82" s="41">
        <v>0</v>
      </c>
      <c r="K82" s="221" t="s">
        <v>57</v>
      </c>
      <c r="L82" s="221" t="s">
        <v>57</v>
      </c>
      <c r="M82" s="41">
        <v>0</v>
      </c>
      <c r="N82" s="221" t="s">
        <v>57</v>
      </c>
      <c r="O82" s="222" t="s">
        <v>57</v>
      </c>
      <c r="P82" s="48">
        <v>0</v>
      </c>
      <c r="Q82" s="222" t="s">
        <v>57</v>
      </c>
      <c r="R82" s="222" t="s">
        <v>57</v>
      </c>
      <c r="S82" s="1080">
        <v>0</v>
      </c>
      <c r="T82" s="222" t="s">
        <v>57</v>
      </c>
      <c r="U82" s="222" t="s">
        <v>57</v>
      </c>
      <c r="V82" s="48">
        <v>0</v>
      </c>
      <c r="W82" s="221" t="s">
        <v>57</v>
      </c>
      <c r="X82" s="221" t="s">
        <v>57</v>
      </c>
      <c r="Y82" s="222" t="s">
        <v>57</v>
      </c>
      <c r="Z82" s="222" t="s">
        <v>57</v>
      </c>
      <c r="AA82" s="222" t="s">
        <v>57</v>
      </c>
      <c r="AB82" s="400">
        <v>0.69</v>
      </c>
      <c r="AC82" s="1146" t="s">
        <v>57</v>
      </c>
      <c r="AD82" s="1146" t="s">
        <v>57</v>
      </c>
      <c r="AE82" s="222" t="s">
        <v>57</v>
      </c>
      <c r="AF82" s="222" t="s">
        <v>57</v>
      </c>
      <c r="AG82" s="222" t="s">
        <v>57</v>
      </c>
      <c r="AH82" s="400">
        <v>0.69</v>
      </c>
      <c r="AI82" s="221" t="s">
        <v>57</v>
      </c>
      <c r="AJ82" s="221" t="s">
        <v>57</v>
      </c>
      <c r="AK82" s="1052" t="s">
        <v>57</v>
      </c>
      <c r="AL82" s="1052" t="s">
        <v>57</v>
      </c>
      <c r="AM82" s="1052" t="s">
        <v>57</v>
      </c>
      <c r="AN82" s="404">
        <v>0.68</v>
      </c>
      <c r="AO82" s="222" t="s">
        <v>57</v>
      </c>
      <c r="AP82" s="222" t="s">
        <v>57</v>
      </c>
      <c r="AQ82" s="40"/>
      <c r="AR82" s="40"/>
      <c r="AS82" s="40"/>
      <c r="AT82" s="40"/>
      <c r="AU82" s="40"/>
      <c r="AV82" s="40"/>
      <c r="AW82" s="40"/>
      <c r="AX82" s="40"/>
      <c r="AY82" s="40"/>
      <c r="AZ82" s="40"/>
      <c r="BA82" s="40"/>
      <c r="BB82" s="40"/>
      <c r="BC82" s="41" t="s">
        <v>542</v>
      </c>
      <c r="BD82" s="41" t="s">
        <v>542</v>
      </c>
      <c r="BE82" s="108" t="s">
        <v>542</v>
      </c>
    </row>
    <row r="83" spans="1:57" ht="42" customHeight="1" x14ac:dyDescent="0.2">
      <c r="A83" s="101" t="s">
        <v>239</v>
      </c>
      <c r="B83" s="104" t="s">
        <v>240</v>
      </c>
      <c r="C83" s="41" t="s">
        <v>201</v>
      </c>
      <c r="D83" s="41" t="s">
        <v>23</v>
      </c>
      <c r="E83" s="41" t="s">
        <v>209</v>
      </c>
      <c r="F83" s="41" t="s">
        <v>22</v>
      </c>
      <c r="G83" s="112">
        <v>95</v>
      </c>
      <c r="H83" s="221" t="s">
        <v>57</v>
      </c>
      <c r="I83" s="221" t="s">
        <v>57</v>
      </c>
      <c r="J83" s="41">
        <v>0</v>
      </c>
      <c r="K83" s="221" t="s">
        <v>57</v>
      </c>
      <c r="L83" s="221" t="s">
        <v>57</v>
      </c>
      <c r="M83" s="41">
        <v>0</v>
      </c>
      <c r="N83" s="221" t="s">
        <v>57</v>
      </c>
      <c r="O83" s="222" t="s">
        <v>57</v>
      </c>
      <c r="P83" s="48">
        <v>0</v>
      </c>
      <c r="Q83" s="222" t="s">
        <v>57</v>
      </c>
      <c r="R83" s="222" t="s">
        <v>57</v>
      </c>
      <c r="S83" s="1080">
        <v>217</v>
      </c>
      <c r="T83" s="222" t="s">
        <v>57</v>
      </c>
      <c r="U83" s="222" t="s">
        <v>57</v>
      </c>
      <c r="V83" s="48">
        <v>217</v>
      </c>
      <c r="W83" s="221" t="s">
        <v>57</v>
      </c>
      <c r="X83" s="221" t="s">
        <v>57</v>
      </c>
      <c r="Y83" s="131">
        <v>1120</v>
      </c>
      <c r="Z83" s="222" t="s">
        <v>57</v>
      </c>
      <c r="AA83" s="222" t="s">
        <v>57</v>
      </c>
      <c r="AB83" s="112">
        <v>1337</v>
      </c>
      <c r="AC83" s="1146" t="s">
        <v>57</v>
      </c>
      <c r="AD83" s="1146" t="s">
        <v>57</v>
      </c>
      <c r="AE83" s="131">
        <v>2739</v>
      </c>
      <c r="AF83" s="521" t="s">
        <v>57</v>
      </c>
      <c r="AG83" s="521" t="s">
        <v>57</v>
      </c>
      <c r="AH83" s="131">
        <v>4076</v>
      </c>
      <c r="AI83" s="221" t="s">
        <v>57</v>
      </c>
      <c r="AJ83" s="221" t="s">
        <v>57</v>
      </c>
      <c r="AK83" s="496">
        <f>AN83-AH83</f>
        <v>920</v>
      </c>
      <c r="AL83" s="512" t="s">
        <v>57</v>
      </c>
      <c r="AM83" s="512" t="s">
        <v>57</v>
      </c>
      <c r="AN83" s="41">
        <v>4996</v>
      </c>
      <c r="AO83" s="221" t="s">
        <v>57</v>
      </c>
      <c r="AP83" s="221" t="s">
        <v>57</v>
      </c>
      <c r="AQ83" s="40"/>
      <c r="AR83" s="40"/>
      <c r="AS83" s="40"/>
      <c r="AT83" s="40"/>
      <c r="AU83" s="40"/>
      <c r="AV83" s="40"/>
      <c r="AW83" s="40"/>
      <c r="AX83" s="40"/>
      <c r="AY83" s="40"/>
      <c r="AZ83" s="40"/>
      <c r="BA83" s="40"/>
      <c r="BB83" s="40"/>
      <c r="BC83" s="1103">
        <v>0.88</v>
      </c>
      <c r="BD83" s="41" t="s">
        <v>542</v>
      </c>
      <c r="BE83" s="108" t="s">
        <v>542</v>
      </c>
    </row>
    <row r="84" spans="1:57" ht="66.75" customHeight="1" x14ac:dyDescent="0.2">
      <c r="A84" s="101" t="s">
        <v>771</v>
      </c>
      <c r="B84" s="104" t="s">
        <v>756</v>
      </c>
      <c r="C84" s="41" t="s">
        <v>201</v>
      </c>
      <c r="D84" s="41" t="s">
        <v>23</v>
      </c>
      <c r="E84" s="41" t="s">
        <v>209</v>
      </c>
      <c r="F84" s="41" t="s">
        <v>22</v>
      </c>
      <c r="G84" s="41">
        <v>85</v>
      </c>
      <c r="H84" s="221" t="s">
        <v>57</v>
      </c>
      <c r="I84" s="221" t="s">
        <v>57</v>
      </c>
      <c r="J84" s="41">
        <v>0</v>
      </c>
      <c r="K84" s="221" t="s">
        <v>57</v>
      </c>
      <c r="L84" s="221" t="s">
        <v>57</v>
      </c>
      <c r="M84" s="41">
        <v>0</v>
      </c>
      <c r="N84" s="221" t="s">
        <v>57</v>
      </c>
      <c r="O84" s="222" t="s">
        <v>57</v>
      </c>
      <c r="P84" s="48">
        <v>0</v>
      </c>
      <c r="Q84" s="222" t="s">
        <v>57</v>
      </c>
      <c r="R84" s="222" t="s">
        <v>57</v>
      </c>
      <c r="S84" s="1071">
        <v>3201</v>
      </c>
      <c r="T84" s="521" t="s">
        <v>57</v>
      </c>
      <c r="U84" s="521" t="s">
        <v>57</v>
      </c>
      <c r="V84" s="131">
        <v>3201</v>
      </c>
      <c r="W84" s="221" t="s">
        <v>57</v>
      </c>
      <c r="X84" s="221" t="s">
        <v>57</v>
      </c>
      <c r="Y84" s="131">
        <v>12776</v>
      </c>
      <c r="Z84" s="222" t="s">
        <v>57</v>
      </c>
      <c r="AA84" s="222" t="s">
        <v>57</v>
      </c>
      <c r="AB84" s="112">
        <v>15977</v>
      </c>
      <c r="AC84" s="1146" t="s">
        <v>57</v>
      </c>
      <c r="AD84" s="1146" t="s">
        <v>57</v>
      </c>
      <c r="AE84" s="131">
        <v>28085</v>
      </c>
      <c r="AF84" s="222" t="s">
        <v>57</v>
      </c>
      <c r="AG84" s="222" t="s">
        <v>57</v>
      </c>
      <c r="AH84" s="131">
        <v>44062</v>
      </c>
      <c r="AI84" s="221" t="s">
        <v>57</v>
      </c>
      <c r="AJ84" s="221" t="s">
        <v>57</v>
      </c>
      <c r="AK84" s="496">
        <f t="shared" ref="AK84:AK86" si="0">AN84-AH84</f>
        <v>9024</v>
      </c>
      <c r="AL84" s="512" t="s">
        <v>57</v>
      </c>
      <c r="AM84" s="512" t="s">
        <v>57</v>
      </c>
      <c r="AN84" s="41">
        <v>53086</v>
      </c>
      <c r="AO84" s="221" t="s">
        <v>57</v>
      </c>
      <c r="AP84" s="221" t="s">
        <v>57</v>
      </c>
      <c r="AQ84" s="40"/>
      <c r="AR84" s="40"/>
      <c r="AS84" s="40"/>
      <c r="AT84" s="40"/>
      <c r="AU84" s="40"/>
      <c r="AV84" s="40"/>
      <c r="AW84" s="40"/>
      <c r="AX84" s="40"/>
      <c r="AY84" s="40"/>
      <c r="AZ84" s="40"/>
      <c r="BA84" s="40"/>
      <c r="BB84" s="40"/>
      <c r="BC84" s="1103">
        <v>1.05</v>
      </c>
      <c r="BD84" s="41" t="s">
        <v>542</v>
      </c>
      <c r="BE84" s="108" t="s">
        <v>542</v>
      </c>
    </row>
    <row r="85" spans="1:57" ht="41.25" customHeight="1" x14ac:dyDescent="0.2">
      <c r="A85" s="101" t="s">
        <v>243</v>
      </c>
      <c r="B85" s="104" t="s">
        <v>244</v>
      </c>
      <c r="C85" s="41" t="s">
        <v>201</v>
      </c>
      <c r="D85" s="41" t="s">
        <v>23</v>
      </c>
      <c r="E85" s="41" t="s">
        <v>40</v>
      </c>
      <c r="F85" s="41" t="s">
        <v>22</v>
      </c>
      <c r="G85" s="41">
        <v>100</v>
      </c>
      <c r="H85" s="221" t="s">
        <v>57</v>
      </c>
      <c r="I85" s="221" t="s">
        <v>57</v>
      </c>
      <c r="J85" s="41">
        <v>0</v>
      </c>
      <c r="K85" s="221" t="s">
        <v>57</v>
      </c>
      <c r="L85" s="221" t="s">
        <v>57</v>
      </c>
      <c r="M85" s="41">
        <v>0</v>
      </c>
      <c r="N85" s="221" t="s">
        <v>57</v>
      </c>
      <c r="O85" s="222" t="s">
        <v>57</v>
      </c>
      <c r="P85" s="48">
        <v>0</v>
      </c>
      <c r="Q85" s="222" t="s">
        <v>57</v>
      </c>
      <c r="R85" s="222" t="s">
        <v>57</v>
      </c>
      <c r="S85" s="1080">
        <v>18</v>
      </c>
      <c r="T85" s="222" t="s">
        <v>57</v>
      </c>
      <c r="U85" s="222" t="s">
        <v>57</v>
      </c>
      <c r="V85" s="48">
        <v>18</v>
      </c>
      <c r="W85" s="221" t="s">
        <v>57</v>
      </c>
      <c r="X85" s="221" t="s">
        <v>57</v>
      </c>
      <c r="Y85" s="131">
        <v>80</v>
      </c>
      <c r="Z85" s="222" t="s">
        <v>57</v>
      </c>
      <c r="AA85" s="222" t="s">
        <v>57</v>
      </c>
      <c r="AB85" s="112">
        <v>98</v>
      </c>
      <c r="AC85" s="1146" t="s">
        <v>57</v>
      </c>
      <c r="AD85" s="1146" t="s">
        <v>57</v>
      </c>
      <c r="AE85" s="131">
        <v>21</v>
      </c>
      <c r="AF85" s="222" t="s">
        <v>57</v>
      </c>
      <c r="AG85" s="222" t="s">
        <v>57</v>
      </c>
      <c r="AH85" s="41">
        <v>119</v>
      </c>
      <c r="AI85" s="221" t="s">
        <v>57</v>
      </c>
      <c r="AJ85" s="221" t="s">
        <v>57</v>
      </c>
      <c r="AK85" s="496">
        <f t="shared" si="0"/>
        <v>135</v>
      </c>
      <c r="AL85" s="512" t="s">
        <v>57</v>
      </c>
      <c r="AM85" s="512" t="s">
        <v>57</v>
      </c>
      <c r="AN85" s="41">
        <v>254</v>
      </c>
      <c r="AO85" s="221" t="s">
        <v>57</v>
      </c>
      <c r="AP85" s="221" t="s">
        <v>57</v>
      </c>
      <c r="AQ85" s="40"/>
      <c r="AR85" s="40"/>
      <c r="AS85" s="40"/>
      <c r="AT85" s="40"/>
      <c r="AU85" s="40"/>
      <c r="AV85" s="40"/>
      <c r="AW85" s="40"/>
      <c r="AX85" s="40"/>
      <c r="AY85" s="40"/>
      <c r="AZ85" s="40"/>
      <c r="BA85" s="40"/>
      <c r="BB85" s="40"/>
      <c r="BC85" s="1103">
        <v>0.91</v>
      </c>
      <c r="BD85" s="41" t="s">
        <v>542</v>
      </c>
      <c r="BE85" s="108" t="s">
        <v>542</v>
      </c>
    </row>
    <row r="86" spans="1:57" ht="54" customHeight="1" thickBot="1" x14ac:dyDescent="0.25">
      <c r="A86" s="1083" t="s">
        <v>245</v>
      </c>
      <c r="B86" s="106" t="s">
        <v>246</v>
      </c>
      <c r="C86" s="1063" t="s">
        <v>201</v>
      </c>
      <c r="D86" s="1063" t="s">
        <v>23</v>
      </c>
      <c r="E86" s="1063" t="s">
        <v>40</v>
      </c>
      <c r="F86" s="1063" t="s">
        <v>22</v>
      </c>
      <c r="G86" s="1063">
        <v>100</v>
      </c>
      <c r="H86" s="1139" t="s">
        <v>57</v>
      </c>
      <c r="I86" s="1139" t="s">
        <v>57</v>
      </c>
      <c r="J86" s="1063">
        <v>0</v>
      </c>
      <c r="K86" s="1066" t="s">
        <v>57</v>
      </c>
      <c r="L86" s="1066" t="s">
        <v>57</v>
      </c>
      <c r="M86" s="1063">
        <v>0</v>
      </c>
      <c r="N86" s="1066" t="s">
        <v>57</v>
      </c>
      <c r="O86" s="225" t="s">
        <v>57</v>
      </c>
      <c r="P86" s="1078">
        <v>0</v>
      </c>
      <c r="Q86" s="225" t="s">
        <v>57</v>
      </c>
      <c r="R86" s="225" t="s">
        <v>57</v>
      </c>
      <c r="S86" s="1078">
        <v>15</v>
      </c>
      <c r="T86" s="225" t="s">
        <v>57</v>
      </c>
      <c r="U86" s="225" t="s">
        <v>57</v>
      </c>
      <c r="V86" s="1078">
        <v>15</v>
      </c>
      <c r="W86" s="1139" t="s">
        <v>57</v>
      </c>
      <c r="X86" s="1139" t="s">
        <v>57</v>
      </c>
      <c r="Y86" s="1070">
        <v>75</v>
      </c>
      <c r="Z86" s="225" t="s">
        <v>57</v>
      </c>
      <c r="AA86" s="225" t="s">
        <v>57</v>
      </c>
      <c r="AB86" s="1061">
        <v>90</v>
      </c>
      <c r="AC86" s="1154" t="s">
        <v>57</v>
      </c>
      <c r="AD86" s="1154" t="s">
        <v>57</v>
      </c>
      <c r="AE86" s="1070">
        <v>63</v>
      </c>
      <c r="AF86" s="225" t="s">
        <v>57</v>
      </c>
      <c r="AG86" s="225" t="s">
        <v>57</v>
      </c>
      <c r="AH86" s="1063">
        <v>153</v>
      </c>
      <c r="AI86" s="1139" t="s">
        <v>57</v>
      </c>
      <c r="AJ86" s="1139" t="s">
        <v>57</v>
      </c>
      <c r="AK86" s="1081">
        <f t="shared" si="0"/>
        <v>263</v>
      </c>
      <c r="AL86" s="517" t="s">
        <v>57</v>
      </c>
      <c r="AM86" s="517" t="s">
        <v>57</v>
      </c>
      <c r="AN86" s="1063">
        <v>416</v>
      </c>
      <c r="AO86" s="1139" t="s">
        <v>57</v>
      </c>
      <c r="AP86" s="1139" t="s">
        <v>57</v>
      </c>
      <c r="AQ86" s="1082"/>
      <c r="AR86" s="1082"/>
      <c r="AS86" s="1082"/>
      <c r="AT86" s="1082"/>
      <c r="AU86" s="1082"/>
      <c r="AV86" s="1082"/>
      <c r="AW86" s="1082"/>
      <c r="AX86" s="1082"/>
      <c r="AY86" s="1082"/>
      <c r="AZ86" s="1082"/>
      <c r="BA86" s="1082"/>
      <c r="BB86" s="1082"/>
      <c r="BC86" s="1105">
        <v>0.86</v>
      </c>
      <c r="BD86" s="1063" t="s">
        <v>542</v>
      </c>
      <c r="BE86" s="1086" t="s">
        <v>542</v>
      </c>
    </row>
    <row r="87" spans="1:57" ht="15.75" customHeight="1" x14ac:dyDescent="0.2"/>
    <row r="88" spans="1:57" ht="27.75" customHeight="1" x14ac:dyDescent="0.25">
      <c r="A88" s="219" t="s">
        <v>361</v>
      </c>
      <c r="B88" s="220"/>
      <c r="C88" s="28"/>
      <c r="D88" s="28"/>
      <c r="E88" s="28"/>
      <c r="F88" s="28"/>
      <c r="G88" s="28"/>
      <c r="H88" s="28"/>
      <c r="I88" s="28"/>
      <c r="J88" s="28"/>
      <c r="K88" s="36"/>
      <c r="L88" s="36"/>
      <c r="M88" s="28"/>
      <c r="N88" s="36"/>
      <c r="O88" s="36"/>
      <c r="P88" s="28"/>
      <c r="Q88" s="28"/>
      <c r="R88" s="28"/>
      <c r="S88" s="28"/>
      <c r="T88" s="333"/>
      <c r="U88" s="333"/>
      <c r="V88" s="333"/>
      <c r="W88" s="333"/>
      <c r="X88" s="333"/>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row>
    <row r="89" spans="1:57" ht="34.5" customHeight="1" x14ac:dyDescent="0.2">
      <c r="A89" s="1203" t="s">
        <v>499</v>
      </c>
      <c r="B89" s="1203"/>
      <c r="C89" s="1203"/>
      <c r="D89" s="1203"/>
      <c r="E89" s="1203"/>
      <c r="F89" s="1203"/>
      <c r="G89" s="1203"/>
      <c r="H89" s="1203"/>
      <c r="I89" s="1203"/>
      <c r="J89" s="1203"/>
      <c r="K89" s="1203"/>
      <c r="L89" s="1203"/>
      <c r="M89" s="1203"/>
      <c r="N89" s="1203"/>
      <c r="O89" s="1203"/>
      <c r="P89" s="1203"/>
      <c r="Q89" s="1203"/>
      <c r="R89" s="1203"/>
      <c r="S89" s="1203"/>
      <c r="T89" s="1203"/>
      <c r="U89" s="1203"/>
      <c r="V89" s="1203"/>
      <c r="W89" s="1203"/>
      <c r="X89" s="1203"/>
      <c r="Y89" s="1203"/>
      <c r="Z89" s="1203"/>
      <c r="AA89" s="1203"/>
      <c r="AB89" s="1203"/>
      <c r="AC89" s="1203"/>
      <c r="AD89" s="1203"/>
      <c r="AE89" s="1203"/>
      <c r="AF89" s="1203"/>
      <c r="AG89" s="1203"/>
      <c r="AH89" s="1203"/>
      <c r="AI89" s="1203"/>
      <c r="AJ89" s="1203"/>
      <c r="AK89" s="1203"/>
      <c r="AL89" s="1203"/>
      <c r="AM89" s="1203"/>
      <c r="AN89" s="1203"/>
      <c r="AO89" s="1203"/>
      <c r="AP89" s="1203"/>
      <c r="AQ89" s="1203"/>
      <c r="AR89" s="1203"/>
      <c r="AS89" s="1203"/>
      <c r="AT89" s="1203"/>
      <c r="AU89" s="1203"/>
      <c r="AV89" s="1203"/>
      <c r="AW89" s="1203"/>
      <c r="AX89" s="1203"/>
      <c r="AY89" s="1203"/>
      <c r="AZ89" s="1203"/>
      <c r="BA89" s="1203"/>
      <c r="BB89" s="1203"/>
      <c r="BC89" s="1203"/>
      <c r="BD89" s="1203"/>
      <c r="BE89" s="1203"/>
    </row>
    <row r="90" spans="1:57" ht="3" customHeight="1" thickBot="1" x14ac:dyDescent="0.25"/>
    <row r="91" spans="1:57" s="6" customFormat="1" ht="27.75" customHeight="1" x14ac:dyDescent="0.2">
      <c r="A91" s="1214" t="s">
        <v>19</v>
      </c>
      <c r="B91" s="1217" t="s">
        <v>1</v>
      </c>
      <c r="C91" s="1217" t="s">
        <v>187</v>
      </c>
      <c r="D91" s="1217" t="s">
        <v>695</v>
      </c>
      <c r="E91" s="1217" t="s">
        <v>188</v>
      </c>
      <c r="F91" s="1217" t="s">
        <v>182</v>
      </c>
      <c r="G91" s="1219" t="s">
        <v>878</v>
      </c>
      <c r="H91" s="1195"/>
      <c r="I91" s="1226"/>
      <c r="J91" s="1171" t="s">
        <v>6</v>
      </c>
      <c r="K91" s="1171"/>
      <c r="L91" s="1171"/>
      <c r="M91" s="1171" t="s">
        <v>7</v>
      </c>
      <c r="N91" s="1171"/>
      <c r="O91" s="1171"/>
      <c r="P91" s="1171" t="s">
        <v>8</v>
      </c>
      <c r="Q91" s="1171"/>
      <c r="R91" s="1171"/>
      <c r="S91" s="1193" t="s">
        <v>9</v>
      </c>
      <c r="T91" s="1230"/>
      <c r="U91" s="1230"/>
      <c r="V91" s="1230"/>
      <c r="W91" s="1230"/>
      <c r="X91" s="1205"/>
      <c r="Y91" s="1193" t="s">
        <v>10</v>
      </c>
      <c r="Z91" s="1230"/>
      <c r="AA91" s="1230"/>
      <c r="AB91" s="1230"/>
      <c r="AC91" s="1230"/>
      <c r="AD91" s="1205"/>
      <c r="AE91" s="1193" t="s">
        <v>11</v>
      </c>
      <c r="AF91" s="1230"/>
      <c r="AG91" s="1230"/>
      <c r="AH91" s="1230"/>
      <c r="AI91" s="1230"/>
      <c r="AJ91" s="1205"/>
      <c r="AK91" s="1193" t="s">
        <v>12</v>
      </c>
      <c r="AL91" s="1230"/>
      <c r="AM91" s="1230"/>
      <c r="AN91" s="1230"/>
      <c r="AO91" s="1230"/>
      <c r="AP91" s="1205"/>
      <c r="AQ91" s="1171" t="s">
        <v>13</v>
      </c>
      <c r="AR91" s="1171"/>
      <c r="AS91" s="1171"/>
      <c r="AT91" s="1171" t="s">
        <v>14</v>
      </c>
      <c r="AU91" s="1171"/>
      <c r="AV91" s="1171"/>
      <c r="AW91" s="1171" t="s">
        <v>15</v>
      </c>
      <c r="AX91" s="1171"/>
      <c r="AY91" s="1171"/>
      <c r="AZ91" s="1219"/>
      <c r="BA91" s="1195"/>
      <c r="BB91" s="1226"/>
      <c r="BC91" s="1219" t="s">
        <v>189</v>
      </c>
      <c r="BD91" s="1195"/>
      <c r="BE91" s="1196"/>
    </row>
    <row r="92" spans="1:57" ht="30" customHeight="1" x14ac:dyDescent="0.2">
      <c r="A92" s="1215"/>
      <c r="B92" s="1218"/>
      <c r="C92" s="1218"/>
      <c r="D92" s="1218"/>
      <c r="E92" s="1218"/>
      <c r="F92" s="1218"/>
      <c r="G92" s="1227"/>
      <c r="H92" s="1198"/>
      <c r="I92" s="1228"/>
      <c r="J92" s="1059" t="s">
        <v>190</v>
      </c>
      <c r="K92" s="1229" t="s">
        <v>191</v>
      </c>
      <c r="L92" s="1229"/>
      <c r="M92" s="1059" t="s">
        <v>190</v>
      </c>
      <c r="N92" s="1229" t="s">
        <v>191</v>
      </c>
      <c r="O92" s="1229"/>
      <c r="P92" s="1059" t="s">
        <v>190</v>
      </c>
      <c r="Q92" s="1229" t="s">
        <v>191</v>
      </c>
      <c r="R92" s="1229"/>
      <c r="S92" s="1223" t="s">
        <v>190</v>
      </c>
      <c r="T92" s="1224"/>
      <c r="U92" s="1225"/>
      <c r="V92" s="1223" t="s">
        <v>191</v>
      </c>
      <c r="W92" s="1224"/>
      <c r="X92" s="1225"/>
      <c r="Y92" s="1223" t="s">
        <v>190</v>
      </c>
      <c r="Z92" s="1224"/>
      <c r="AA92" s="1225"/>
      <c r="AB92" s="1223" t="s">
        <v>191</v>
      </c>
      <c r="AC92" s="1224"/>
      <c r="AD92" s="1225"/>
      <c r="AE92" s="1223" t="s">
        <v>190</v>
      </c>
      <c r="AF92" s="1224"/>
      <c r="AG92" s="1225"/>
      <c r="AH92" s="1223" t="s">
        <v>191</v>
      </c>
      <c r="AI92" s="1224"/>
      <c r="AJ92" s="1225"/>
      <c r="AK92" s="1223" t="s">
        <v>190</v>
      </c>
      <c r="AL92" s="1224"/>
      <c r="AM92" s="1225"/>
      <c r="AN92" s="1223" t="s">
        <v>191</v>
      </c>
      <c r="AO92" s="1224"/>
      <c r="AP92" s="1225"/>
      <c r="AQ92" s="1059" t="s">
        <v>190</v>
      </c>
      <c r="AR92" s="1229" t="s">
        <v>191</v>
      </c>
      <c r="AS92" s="1229"/>
      <c r="AT92" s="1059" t="s">
        <v>190</v>
      </c>
      <c r="AU92" s="1229" t="s">
        <v>191</v>
      </c>
      <c r="AV92" s="1229"/>
      <c r="AW92" s="1059" t="s">
        <v>190</v>
      </c>
      <c r="AX92" s="1229" t="s">
        <v>191</v>
      </c>
      <c r="AY92" s="1229"/>
      <c r="AZ92" s="1227"/>
      <c r="BA92" s="1198"/>
      <c r="BB92" s="1228"/>
      <c r="BC92" s="1227"/>
      <c r="BD92" s="1198"/>
      <c r="BE92" s="1199"/>
    </row>
    <row r="93" spans="1:57" ht="31.5" customHeight="1" thickBot="1" x14ac:dyDescent="0.25">
      <c r="A93" s="1216"/>
      <c r="B93" s="1179"/>
      <c r="C93" s="1179"/>
      <c r="D93" s="1179"/>
      <c r="E93" s="1179"/>
      <c r="F93" s="1179"/>
      <c r="G93" s="81" t="s">
        <v>18</v>
      </c>
      <c r="H93" s="81" t="s">
        <v>16</v>
      </c>
      <c r="I93" s="81" t="s">
        <v>17</v>
      </c>
      <c r="J93" s="81" t="s">
        <v>18</v>
      </c>
      <c r="K93" s="81" t="s">
        <v>16</v>
      </c>
      <c r="L93" s="81" t="s">
        <v>17</v>
      </c>
      <c r="M93" s="81" t="s">
        <v>18</v>
      </c>
      <c r="N93" s="81" t="s">
        <v>16</v>
      </c>
      <c r="O93" s="81" t="s">
        <v>17</v>
      </c>
      <c r="P93" s="81" t="s">
        <v>18</v>
      </c>
      <c r="Q93" s="81" t="s">
        <v>16</v>
      </c>
      <c r="R93" s="81" t="s">
        <v>17</v>
      </c>
      <c r="S93" s="81" t="s">
        <v>18</v>
      </c>
      <c r="T93" s="81" t="s">
        <v>16</v>
      </c>
      <c r="U93" s="81" t="s">
        <v>17</v>
      </c>
      <c r="V93" s="81" t="s">
        <v>18</v>
      </c>
      <c r="W93" s="81" t="s">
        <v>16</v>
      </c>
      <c r="X93" s="81" t="s">
        <v>17</v>
      </c>
      <c r="Y93" s="81" t="s">
        <v>18</v>
      </c>
      <c r="Z93" s="81" t="s">
        <v>16</v>
      </c>
      <c r="AA93" s="81" t="s">
        <v>17</v>
      </c>
      <c r="AB93" s="81" t="s">
        <v>18</v>
      </c>
      <c r="AC93" s="81" t="s">
        <v>16</v>
      </c>
      <c r="AD93" s="81" t="s">
        <v>17</v>
      </c>
      <c r="AE93" s="81" t="s">
        <v>18</v>
      </c>
      <c r="AF93" s="81" t="s">
        <v>16</v>
      </c>
      <c r="AG93" s="81" t="s">
        <v>17</v>
      </c>
      <c r="AH93" s="81" t="s">
        <v>18</v>
      </c>
      <c r="AI93" s="81" t="s">
        <v>16</v>
      </c>
      <c r="AJ93" s="81" t="s">
        <v>17</v>
      </c>
      <c r="AK93" s="81" t="s">
        <v>18</v>
      </c>
      <c r="AL93" s="81" t="s">
        <v>16</v>
      </c>
      <c r="AM93" s="81" t="s">
        <v>17</v>
      </c>
      <c r="AN93" s="81" t="s">
        <v>18</v>
      </c>
      <c r="AO93" s="81" t="s">
        <v>16</v>
      </c>
      <c r="AP93" s="81" t="s">
        <v>17</v>
      </c>
      <c r="AQ93" s="81" t="s">
        <v>18</v>
      </c>
      <c r="AR93" s="81" t="s">
        <v>16</v>
      </c>
      <c r="AS93" s="81" t="s">
        <v>17</v>
      </c>
      <c r="AT93" s="81" t="s">
        <v>18</v>
      </c>
      <c r="AU93" s="81" t="s">
        <v>16</v>
      </c>
      <c r="AV93" s="81" t="s">
        <v>17</v>
      </c>
      <c r="AW93" s="81" t="s">
        <v>18</v>
      </c>
      <c r="AX93" s="81" t="s">
        <v>16</v>
      </c>
      <c r="AY93" s="81" t="s">
        <v>17</v>
      </c>
      <c r="AZ93" s="81"/>
      <c r="BA93" s="81"/>
      <c r="BB93" s="81"/>
      <c r="BC93" s="81" t="s">
        <v>18</v>
      </c>
      <c r="BD93" s="81" t="s">
        <v>16</v>
      </c>
      <c r="BE93" s="170" t="s">
        <v>17</v>
      </c>
    </row>
    <row r="94" spans="1:57" ht="61.5" customHeight="1" x14ac:dyDescent="0.2">
      <c r="A94" s="109" t="s">
        <v>247</v>
      </c>
      <c r="B94" s="191" t="s">
        <v>213</v>
      </c>
      <c r="C94" s="1062" t="s">
        <v>201</v>
      </c>
      <c r="D94" s="1062" t="s">
        <v>23</v>
      </c>
      <c r="E94" s="1062" t="s">
        <v>209</v>
      </c>
      <c r="F94" s="1062" t="s">
        <v>22</v>
      </c>
      <c r="G94" s="1060">
        <v>84</v>
      </c>
      <c r="H94" s="1146" t="s">
        <v>57</v>
      </c>
      <c r="I94" s="1146" t="s">
        <v>57</v>
      </c>
      <c r="J94" s="1062">
        <v>0</v>
      </c>
      <c r="K94" s="82" t="s">
        <v>57</v>
      </c>
      <c r="L94" s="82" t="s">
        <v>57</v>
      </c>
      <c r="M94" s="1062">
        <v>0</v>
      </c>
      <c r="N94" s="82" t="s">
        <v>57</v>
      </c>
      <c r="O94" s="82" t="s">
        <v>57</v>
      </c>
      <c r="P94" s="1080">
        <v>0</v>
      </c>
      <c r="Q94" s="227" t="s">
        <v>57</v>
      </c>
      <c r="R94" s="227" t="s">
        <v>57</v>
      </c>
      <c r="S94" s="1080">
        <v>193</v>
      </c>
      <c r="T94" s="1148" t="s">
        <v>57</v>
      </c>
      <c r="U94" s="1148" t="s">
        <v>57</v>
      </c>
      <c r="V94" s="1080">
        <v>193</v>
      </c>
      <c r="W94" s="1146" t="s">
        <v>57</v>
      </c>
      <c r="X94" s="1146" t="s">
        <v>57</v>
      </c>
      <c r="Y94" s="1071">
        <v>3029</v>
      </c>
      <c r="Z94" s="222" t="s">
        <v>57</v>
      </c>
      <c r="AA94" s="222" t="s">
        <v>57</v>
      </c>
      <c r="AB94" s="1060">
        <v>3222</v>
      </c>
      <c r="AC94" s="221" t="s">
        <v>57</v>
      </c>
      <c r="AD94" s="221" t="s">
        <v>57</v>
      </c>
      <c r="AE94" s="1071">
        <v>6640</v>
      </c>
      <c r="AF94" s="227" t="s">
        <v>57</v>
      </c>
      <c r="AG94" s="227" t="s">
        <v>57</v>
      </c>
      <c r="AH94" s="1060">
        <v>9862</v>
      </c>
      <c r="AI94" s="82" t="s">
        <v>57</v>
      </c>
      <c r="AJ94" s="82" t="s">
        <v>57</v>
      </c>
      <c r="AK94" s="530">
        <f>AN94-AH94</f>
        <v>1070</v>
      </c>
      <c r="AL94" s="511" t="s">
        <v>57</v>
      </c>
      <c r="AM94" s="511" t="s">
        <v>57</v>
      </c>
      <c r="AN94" s="1062">
        <v>10932</v>
      </c>
      <c r="AO94" s="82" t="s">
        <v>57</v>
      </c>
      <c r="AP94" s="82" t="s">
        <v>57</v>
      </c>
      <c r="AQ94" s="71"/>
      <c r="AR94" s="71"/>
      <c r="AS94" s="71"/>
      <c r="AT94" s="71"/>
      <c r="AU94" s="71"/>
      <c r="AV94" s="71"/>
      <c r="AW94" s="71"/>
      <c r="AX94" s="71"/>
      <c r="AY94" s="71"/>
      <c r="AZ94" s="71"/>
      <c r="BA94" s="71"/>
      <c r="BB94" s="71"/>
      <c r="BC94" s="1102">
        <v>1.05</v>
      </c>
      <c r="BD94" s="1062" t="s">
        <v>542</v>
      </c>
      <c r="BE94" s="149" t="s">
        <v>542</v>
      </c>
    </row>
    <row r="95" spans="1:57" ht="58.5" customHeight="1" x14ac:dyDescent="0.2">
      <c r="A95" s="569" t="s">
        <v>815</v>
      </c>
      <c r="B95" s="191" t="s">
        <v>213</v>
      </c>
      <c r="C95" s="1080" t="s">
        <v>201</v>
      </c>
      <c r="D95" s="1080" t="s">
        <v>23</v>
      </c>
      <c r="E95" s="1080" t="s">
        <v>209</v>
      </c>
      <c r="F95" s="1080" t="s">
        <v>22</v>
      </c>
      <c r="G95" s="1060">
        <v>84</v>
      </c>
      <c r="H95" s="1146" t="s">
        <v>57</v>
      </c>
      <c r="I95" s="1146" t="s">
        <v>57</v>
      </c>
      <c r="J95" s="41">
        <v>0</v>
      </c>
      <c r="K95" s="221" t="s">
        <v>57</v>
      </c>
      <c r="L95" s="221" t="s">
        <v>57</v>
      </c>
      <c r="M95" s="41">
        <v>0</v>
      </c>
      <c r="N95" s="221" t="s">
        <v>57</v>
      </c>
      <c r="O95" s="221" t="s">
        <v>57</v>
      </c>
      <c r="P95" s="1080">
        <v>0</v>
      </c>
      <c r="Q95" s="227" t="s">
        <v>57</v>
      </c>
      <c r="R95" s="227" t="s">
        <v>57</v>
      </c>
      <c r="S95" s="1080">
        <v>0</v>
      </c>
      <c r="T95" s="1148" t="s">
        <v>57</v>
      </c>
      <c r="U95" s="1148" t="s">
        <v>57</v>
      </c>
      <c r="V95" s="1080">
        <v>0</v>
      </c>
      <c r="W95" s="1146" t="s">
        <v>57</v>
      </c>
      <c r="X95" s="1146" t="s">
        <v>57</v>
      </c>
      <c r="Y95" s="1071">
        <v>0</v>
      </c>
      <c r="Z95" s="222" t="s">
        <v>57</v>
      </c>
      <c r="AA95" s="222" t="s">
        <v>57</v>
      </c>
      <c r="AB95" s="1060">
        <v>0</v>
      </c>
      <c r="AC95" s="221" t="s">
        <v>57</v>
      </c>
      <c r="AD95" s="221" t="s">
        <v>57</v>
      </c>
      <c r="AE95" s="1080">
        <v>0</v>
      </c>
      <c r="AF95" s="227" t="s">
        <v>57</v>
      </c>
      <c r="AG95" s="227" t="s">
        <v>57</v>
      </c>
      <c r="AH95" s="1060">
        <v>0</v>
      </c>
      <c r="AI95" s="82" t="s">
        <v>57</v>
      </c>
      <c r="AJ95" s="82" t="s">
        <v>57</v>
      </c>
      <c r="AK95" s="497">
        <f t="shared" ref="AK95:AK98" si="1">AN95-AH95</f>
        <v>0</v>
      </c>
      <c r="AL95" s="1147" t="s">
        <v>57</v>
      </c>
      <c r="AM95" s="1147" t="s">
        <v>57</v>
      </c>
      <c r="AN95" s="1062">
        <v>0</v>
      </c>
      <c r="AO95" s="82" t="s">
        <v>57</v>
      </c>
      <c r="AP95" s="82" t="s">
        <v>57</v>
      </c>
      <c r="AQ95" s="71"/>
      <c r="AR95" s="71"/>
      <c r="AS95" s="71"/>
      <c r="AT95" s="71"/>
      <c r="AU95" s="71"/>
      <c r="AV95" s="71"/>
      <c r="AW95" s="71"/>
      <c r="AX95" s="71"/>
      <c r="AY95" s="71"/>
      <c r="AZ95" s="71"/>
      <c r="BA95" s="71"/>
      <c r="BB95" s="71"/>
      <c r="BC95" s="1102" t="s">
        <v>542</v>
      </c>
      <c r="BD95" s="1062" t="s">
        <v>542</v>
      </c>
      <c r="BE95" s="149" t="s">
        <v>542</v>
      </c>
    </row>
    <row r="96" spans="1:57" ht="69" customHeight="1" x14ac:dyDescent="0.2">
      <c r="A96" s="101" t="s">
        <v>248</v>
      </c>
      <c r="B96" s="104" t="s">
        <v>249</v>
      </c>
      <c r="C96" s="41" t="s">
        <v>201</v>
      </c>
      <c r="D96" s="41" t="s">
        <v>23</v>
      </c>
      <c r="E96" s="41" t="s">
        <v>209</v>
      </c>
      <c r="F96" s="41" t="s">
        <v>22</v>
      </c>
      <c r="G96" s="112">
        <v>90</v>
      </c>
      <c r="H96" s="221" t="s">
        <v>57</v>
      </c>
      <c r="I96" s="221" t="s">
        <v>57</v>
      </c>
      <c r="J96" s="41">
        <v>0</v>
      </c>
      <c r="K96" s="221" t="s">
        <v>57</v>
      </c>
      <c r="L96" s="221" t="s">
        <v>57</v>
      </c>
      <c r="M96" s="41">
        <v>0</v>
      </c>
      <c r="N96" s="221" t="s">
        <v>57</v>
      </c>
      <c r="O96" s="221" t="s">
        <v>57</v>
      </c>
      <c r="P96" s="48">
        <v>0</v>
      </c>
      <c r="Q96" s="222" t="s">
        <v>57</v>
      </c>
      <c r="R96" s="222" t="s">
        <v>57</v>
      </c>
      <c r="S96" s="1080">
        <v>164</v>
      </c>
      <c r="T96" s="222" t="s">
        <v>57</v>
      </c>
      <c r="U96" s="222" t="s">
        <v>57</v>
      </c>
      <c r="V96" s="48">
        <v>164</v>
      </c>
      <c r="W96" s="221" t="s">
        <v>57</v>
      </c>
      <c r="X96" s="221" t="s">
        <v>57</v>
      </c>
      <c r="Y96" s="1071">
        <v>1423</v>
      </c>
      <c r="Z96" s="222" t="s">
        <v>57</v>
      </c>
      <c r="AA96" s="222" t="s">
        <v>57</v>
      </c>
      <c r="AB96" s="112">
        <v>1587</v>
      </c>
      <c r="AC96" s="221" t="s">
        <v>57</v>
      </c>
      <c r="AD96" s="221" t="s">
        <v>57</v>
      </c>
      <c r="AE96" s="131">
        <v>3543</v>
      </c>
      <c r="AF96" s="222" t="s">
        <v>57</v>
      </c>
      <c r="AG96" s="222" t="s">
        <v>57</v>
      </c>
      <c r="AH96" s="112">
        <v>5130</v>
      </c>
      <c r="AI96" s="221" t="s">
        <v>57</v>
      </c>
      <c r="AJ96" s="221" t="s">
        <v>57</v>
      </c>
      <c r="AK96" s="497">
        <f t="shared" si="1"/>
        <v>241</v>
      </c>
      <c r="AL96" s="512" t="s">
        <v>57</v>
      </c>
      <c r="AM96" s="512" t="s">
        <v>57</v>
      </c>
      <c r="AN96" s="41">
        <v>5371</v>
      </c>
      <c r="AO96" s="221" t="s">
        <v>57</v>
      </c>
      <c r="AP96" s="221" t="s">
        <v>57</v>
      </c>
      <c r="AQ96" s="40"/>
      <c r="AR96" s="40"/>
      <c r="AS96" s="40"/>
      <c r="AT96" s="40"/>
      <c r="AU96" s="40"/>
      <c r="AV96" s="40"/>
      <c r="AW96" s="40"/>
      <c r="AX96" s="40"/>
      <c r="AY96" s="40"/>
      <c r="AZ96" s="40"/>
      <c r="BA96" s="40"/>
      <c r="BB96" s="40"/>
      <c r="BC96" s="1103">
        <v>1</v>
      </c>
      <c r="BD96" s="41" t="s">
        <v>542</v>
      </c>
      <c r="BE96" s="108" t="s">
        <v>542</v>
      </c>
    </row>
    <row r="97" spans="1:57" ht="64.5" customHeight="1" x14ac:dyDescent="0.2">
      <c r="A97" s="101" t="s">
        <v>250</v>
      </c>
      <c r="B97" s="104" t="s">
        <v>251</v>
      </c>
      <c r="C97" s="41" t="s">
        <v>201</v>
      </c>
      <c r="D97" s="41" t="s">
        <v>23</v>
      </c>
      <c r="E97" s="41" t="s">
        <v>209</v>
      </c>
      <c r="F97" s="41" t="s">
        <v>22</v>
      </c>
      <c r="G97" s="112">
        <v>84</v>
      </c>
      <c r="H97" s="221" t="s">
        <v>57</v>
      </c>
      <c r="I97" s="221" t="s">
        <v>57</v>
      </c>
      <c r="J97" s="41">
        <v>0</v>
      </c>
      <c r="K97" s="221" t="s">
        <v>57</v>
      </c>
      <c r="L97" s="221" t="s">
        <v>57</v>
      </c>
      <c r="M97" s="41">
        <v>0</v>
      </c>
      <c r="N97" s="221" t="s">
        <v>57</v>
      </c>
      <c r="O97" s="221" t="s">
        <v>57</v>
      </c>
      <c r="P97" s="48">
        <v>0</v>
      </c>
      <c r="Q97" s="222" t="s">
        <v>57</v>
      </c>
      <c r="R97" s="222" t="s">
        <v>57</v>
      </c>
      <c r="S97" s="1080">
        <v>213</v>
      </c>
      <c r="T97" s="222" t="s">
        <v>57</v>
      </c>
      <c r="U97" s="222" t="s">
        <v>57</v>
      </c>
      <c r="V97" s="48">
        <v>213</v>
      </c>
      <c r="W97" s="221" t="s">
        <v>57</v>
      </c>
      <c r="X97" s="221" t="s">
        <v>57</v>
      </c>
      <c r="Y97" s="1071">
        <v>1983</v>
      </c>
      <c r="Z97" s="222" t="s">
        <v>57</v>
      </c>
      <c r="AA97" s="222" t="s">
        <v>57</v>
      </c>
      <c r="AB97" s="112">
        <v>2196</v>
      </c>
      <c r="AC97" s="221" t="s">
        <v>57</v>
      </c>
      <c r="AD97" s="221" t="s">
        <v>57</v>
      </c>
      <c r="AE97" s="131">
        <v>5730</v>
      </c>
      <c r="AF97" s="222" t="s">
        <v>57</v>
      </c>
      <c r="AG97" s="222" t="s">
        <v>57</v>
      </c>
      <c r="AH97" s="112">
        <v>7926</v>
      </c>
      <c r="AI97" s="221" t="s">
        <v>57</v>
      </c>
      <c r="AJ97" s="221" t="s">
        <v>57</v>
      </c>
      <c r="AK97" s="497">
        <f t="shared" si="1"/>
        <v>379</v>
      </c>
      <c r="AL97" s="512" t="s">
        <v>57</v>
      </c>
      <c r="AM97" s="512" t="s">
        <v>57</v>
      </c>
      <c r="AN97" s="41">
        <v>8305</v>
      </c>
      <c r="AO97" s="221" t="s">
        <v>57</v>
      </c>
      <c r="AP97" s="221" t="s">
        <v>57</v>
      </c>
      <c r="AQ97" s="40"/>
      <c r="AR97" s="40"/>
      <c r="AS97" s="40"/>
      <c r="AT97" s="40"/>
      <c r="AU97" s="40"/>
      <c r="AV97" s="40"/>
      <c r="AW97" s="40"/>
      <c r="AX97" s="40"/>
      <c r="AY97" s="40"/>
      <c r="AZ97" s="40"/>
      <c r="BA97" s="40"/>
      <c r="BB97" s="40"/>
      <c r="BC97" s="1103">
        <v>1.0900000000000001</v>
      </c>
      <c r="BD97" s="41" t="s">
        <v>542</v>
      </c>
      <c r="BE97" s="108" t="s">
        <v>542</v>
      </c>
    </row>
    <row r="98" spans="1:57" ht="69" customHeight="1" thickBot="1" x14ac:dyDescent="0.25">
      <c r="A98" s="1083" t="s">
        <v>252</v>
      </c>
      <c r="B98" s="106" t="s">
        <v>253</v>
      </c>
      <c r="C98" s="1063" t="s">
        <v>201</v>
      </c>
      <c r="D98" s="1063" t="s">
        <v>23</v>
      </c>
      <c r="E98" s="1063" t="s">
        <v>209</v>
      </c>
      <c r="F98" s="1063" t="s">
        <v>22</v>
      </c>
      <c r="G98" s="1063">
        <v>83</v>
      </c>
      <c r="H98" s="1139" t="s">
        <v>57</v>
      </c>
      <c r="I98" s="1139" t="s">
        <v>57</v>
      </c>
      <c r="J98" s="1063">
        <v>0</v>
      </c>
      <c r="K98" s="1066" t="s">
        <v>57</v>
      </c>
      <c r="L98" s="1066" t="s">
        <v>57</v>
      </c>
      <c r="M98" s="1063">
        <v>0</v>
      </c>
      <c r="N98" s="1066" t="s">
        <v>57</v>
      </c>
      <c r="O98" s="1066" t="s">
        <v>57</v>
      </c>
      <c r="P98" s="1078">
        <v>0</v>
      </c>
      <c r="Q98" s="225" t="s">
        <v>57</v>
      </c>
      <c r="R98" s="225" t="s">
        <v>57</v>
      </c>
      <c r="S98" s="1078">
        <v>177</v>
      </c>
      <c r="T98" s="225" t="s">
        <v>57</v>
      </c>
      <c r="U98" s="225" t="s">
        <v>57</v>
      </c>
      <c r="V98" s="1078">
        <v>177</v>
      </c>
      <c r="W98" s="1139" t="s">
        <v>57</v>
      </c>
      <c r="X98" s="1139" t="s">
        <v>57</v>
      </c>
      <c r="Y98" s="1073">
        <v>2576</v>
      </c>
      <c r="Z98" s="225" t="s">
        <v>57</v>
      </c>
      <c r="AA98" s="225" t="s">
        <v>57</v>
      </c>
      <c r="AB98" s="1061">
        <v>2753</v>
      </c>
      <c r="AC98" s="1139" t="s">
        <v>57</v>
      </c>
      <c r="AD98" s="1139" t="s">
        <v>57</v>
      </c>
      <c r="AE98" s="1070">
        <v>5376</v>
      </c>
      <c r="AF98" s="225" t="s">
        <v>57</v>
      </c>
      <c r="AG98" s="225" t="s">
        <v>57</v>
      </c>
      <c r="AH98" s="1061">
        <v>8129</v>
      </c>
      <c r="AI98" s="1139" t="s">
        <v>57</v>
      </c>
      <c r="AJ98" s="1139" t="s">
        <v>57</v>
      </c>
      <c r="AK98" s="531">
        <f t="shared" si="1"/>
        <v>731</v>
      </c>
      <c r="AL98" s="517" t="s">
        <v>57</v>
      </c>
      <c r="AM98" s="517" t="s">
        <v>57</v>
      </c>
      <c r="AN98" s="1063">
        <v>8860</v>
      </c>
      <c r="AO98" s="1139" t="s">
        <v>57</v>
      </c>
      <c r="AP98" s="1139" t="s">
        <v>57</v>
      </c>
      <c r="AQ98" s="1082"/>
      <c r="AR98" s="1082"/>
      <c r="AS98" s="1082"/>
      <c r="AT98" s="1082"/>
      <c r="AU98" s="1082"/>
      <c r="AV98" s="1082"/>
      <c r="AW98" s="1082"/>
      <c r="AX98" s="1082"/>
      <c r="AY98" s="1082"/>
      <c r="AZ98" s="1082"/>
      <c r="BA98" s="1082"/>
      <c r="BB98" s="1082"/>
      <c r="BC98" s="1105">
        <v>1.07</v>
      </c>
      <c r="BD98" s="1063" t="s">
        <v>542</v>
      </c>
      <c r="BE98" s="1086" t="s">
        <v>542</v>
      </c>
    </row>
    <row r="99" spans="1:57" ht="9" customHeight="1" x14ac:dyDescent="0.2"/>
    <row r="100" spans="1:57" ht="15" customHeight="1" x14ac:dyDescent="0.2"/>
    <row r="101" spans="1:57" ht="21.75" customHeight="1" x14ac:dyDescent="0.25">
      <c r="A101" s="219" t="s">
        <v>362</v>
      </c>
      <c r="B101" s="220"/>
      <c r="C101" s="28"/>
      <c r="D101" s="28"/>
      <c r="E101" s="28"/>
      <c r="F101" s="28"/>
      <c r="G101" s="28"/>
      <c r="H101" s="28"/>
      <c r="I101" s="28"/>
      <c r="J101" s="28"/>
      <c r="K101" s="36"/>
      <c r="L101" s="36"/>
      <c r="M101" s="28"/>
      <c r="N101" s="36"/>
      <c r="O101" s="36"/>
      <c r="P101" s="28"/>
      <c r="Q101" s="28"/>
      <c r="R101" s="28"/>
      <c r="S101" s="28"/>
      <c r="T101" s="333"/>
      <c r="U101" s="333"/>
      <c r="V101" s="333"/>
      <c r="W101" s="333"/>
      <c r="X101" s="333"/>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row>
    <row r="102" spans="1:57" ht="40.5" customHeight="1" thickBot="1" x14ac:dyDescent="0.25">
      <c r="A102" s="1203" t="s">
        <v>500</v>
      </c>
      <c r="B102" s="1203"/>
      <c r="C102" s="1203"/>
      <c r="D102" s="1203"/>
      <c r="E102" s="1203"/>
      <c r="F102" s="1203"/>
      <c r="G102" s="1203"/>
      <c r="H102" s="1203"/>
      <c r="I102" s="1203"/>
      <c r="J102" s="1203"/>
      <c r="K102" s="1203"/>
      <c r="L102" s="1203"/>
      <c r="M102" s="1203"/>
      <c r="N102" s="1203"/>
      <c r="O102" s="1203"/>
      <c r="P102" s="1203"/>
      <c r="Q102" s="1203"/>
      <c r="R102" s="1203"/>
      <c r="S102" s="1203"/>
      <c r="T102" s="1203"/>
      <c r="U102" s="1203"/>
      <c r="V102" s="1203"/>
      <c r="W102" s="1203"/>
      <c r="X102" s="1203"/>
      <c r="Y102" s="1203"/>
      <c r="Z102" s="1203"/>
      <c r="AA102" s="1203"/>
      <c r="AB102" s="1203"/>
      <c r="AC102" s="1203"/>
      <c r="AD102" s="1203"/>
      <c r="AE102" s="1203"/>
      <c r="AF102" s="1203"/>
      <c r="AG102" s="1203"/>
      <c r="AH102" s="1203"/>
      <c r="AI102" s="1203"/>
      <c r="AJ102" s="1203"/>
      <c r="AK102" s="1203"/>
      <c r="AL102" s="1203"/>
      <c r="AM102" s="1203"/>
      <c r="AN102" s="1203"/>
      <c r="AO102" s="1203"/>
      <c r="AP102" s="1203"/>
      <c r="AQ102" s="1203"/>
      <c r="AR102" s="1203"/>
      <c r="AS102" s="1203"/>
      <c r="AT102" s="1203"/>
      <c r="AU102" s="1203"/>
      <c r="AV102" s="1203"/>
      <c r="AW102" s="1203"/>
      <c r="AX102" s="1203"/>
      <c r="AY102" s="1203"/>
      <c r="AZ102" s="1203"/>
      <c r="BA102" s="1203"/>
      <c r="BB102" s="1203"/>
      <c r="BC102" s="1203"/>
      <c r="BD102" s="1203"/>
      <c r="BE102" s="1203"/>
    </row>
    <row r="103" spans="1:57" s="6" customFormat="1" ht="27" customHeight="1" x14ac:dyDescent="0.2">
      <c r="A103" s="1214" t="s">
        <v>19</v>
      </c>
      <c r="B103" s="1217" t="s">
        <v>1</v>
      </c>
      <c r="C103" s="1217" t="s">
        <v>187</v>
      </c>
      <c r="D103" s="1217" t="s">
        <v>695</v>
      </c>
      <c r="E103" s="1217" t="s">
        <v>188</v>
      </c>
      <c r="F103" s="1217" t="s">
        <v>182</v>
      </c>
      <c r="G103" s="1219" t="s">
        <v>878</v>
      </c>
      <c r="H103" s="1195"/>
      <c r="I103" s="1226"/>
      <c r="J103" s="1171" t="s">
        <v>6</v>
      </c>
      <c r="K103" s="1171"/>
      <c r="L103" s="1171"/>
      <c r="M103" s="1171" t="s">
        <v>7</v>
      </c>
      <c r="N103" s="1171"/>
      <c r="O103" s="1171"/>
      <c r="P103" s="1171" t="s">
        <v>8</v>
      </c>
      <c r="Q103" s="1171"/>
      <c r="R103" s="1171"/>
      <c r="S103" s="1193" t="s">
        <v>9</v>
      </c>
      <c r="T103" s="1230"/>
      <c r="U103" s="1230"/>
      <c r="V103" s="1230"/>
      <c r="W103" s="1230"/>
      <c r="X103" s="1205"/>
      <c r="Y103" s="1193" t="s">
        <v>10</v>
      </c>
      <c r="Z103" s="1230"/>
      <c r="AA103" s="1230"/>
      <c r="AB103" s="1230"/>
      <c r="AC103" s="1230"/>
      <c r="AD103" s="1205"/>
      <c r="AE103" s="1193" t="s">
        <v>11</v>
      </c>
      <c r="AF103" s="1230"/>
      <c r="AG103" s="1230"/>
      <c r="AH103" s="1230"/>
      <c r="AI103" s="1230"/>
      <c r="AJ103" s="1205"/>
      <c r="AK103" s="1193" t="s">
        <v>12</v>
      </c>
      <c r="AL103" s="1230"/>
      <c r="AM103" s="1230"/>
      <c r="AN103" s="1230"/>
      <c r="AO103" s="1230"/>
      <c r="AP103" s="1205"/>
      <c r="AQ103" s="1171" t="s">
        <v>13</v>
      </c>
      <c r="AR103" s="1171"/>
      <c r="AS103" s="1171"/>
      <c r="AT103" s="1171" t="s">
        <v>14</v>
      </c>
      <c r="AU103" s="1171"/>
      <c r="AV103" s="1171"/>
      <c r="AW103" s="1171" t="s">
        <v>15</v>
      </c>
      <c r="AX103" s="1171"/>
      <c r="AY103" s="1171"/>
      <c r="AZ103" s="1219"/>
      <c r="BA103" s="1195"/>
      <c r="BB103" s="1226"/>
      <c r="BC103" s="1219" t="s">
        <v>189</v>
      </c>
      <c r="BD103" s="1195"/>
      <c r="BE103" s="1196"/>
    </row>
    <row r="104" spans="1:57" ht="21.75" customHeight="1" x14ac:dyDescent="0.2">
      <c r="A104" s="1215"/>
      <c r="B104" s="1218"/>
      <c r="C104" s="1218"/>
      <c r="D104" s="1218"/>
      <c r="E104" s="1218"/>
      <c r="F104" s="1218"/>
      <c r="G104" s="1227"/>
      <c r="H104" s="1198"/>
      <c r="I104" s="1228"/>
      <c r="J104" s="1059" t="s">
        <v>190</v>
      </c>
      <c r="K104" s="1229" t="s">
        <v>191</v>
      </c>
      <c r="L104" s="1229"/>
      <c r="M104" s="1059" t="s">
        <v>190</v>
      </c>
      <c r="N104" s="1229" t="s">
        <v>191</v>
      </c>
      <c r="O104" s="1229"/>
      <c r="P104" s="1059" t="s">
        <v>190</v>
      </c>
      <c r="Q104" s="1229" t="s">
        <v>191</v>
      </c>
      <c r="R104" s="1229"/>
      <c r="S104" s="1223" t="s">
        <v>190</v>
      </c>
      <c r="T104" s="1224"/>
      <c r="U104" s="1225"/>
      <c r="V104" s="1223" t="s">
        <v>191</v>
      </c>
      <c r="W104" s="1224"/>
      <c r="X104" s="1225"/>
      <c r="Y104" s="1223" t="s">
        <v>190</v>
      </c>
      <c r="Z104" s="1224"/>
      <c r="AA104" s="1225"/>
      <c r="AB104" s="1223" t="s">
        <v>191</v>
      </c>
      <c r="AC104" s="1224"/>
      <c r="AD104" s="1225"/>
      <c r="AE104" s="1223" t="s">
        <v>190</v>
      </c>
      <c r="AF104" s="1224"/>
      <c r="AG104" s="1225"/>
      <c r="AH104" s="1223" t="s">
        <v>191</v>
      </c>
      <c r="AI104" s="1224"/>
      <c r="AJ104" s="1225"/>
      <c r="AK104" s="1223" t="s">
        <v>190</v>
      </c>
      <c r="AL104" s="1224"/>
      <c r="AM104" s="1225"/>
      <c r="AN104" s="1223" t="s">
        <v>191</v>
      </c>
      <c r="AO104" s="1224"/>
      <c r="AP104" s="1225"/>
      <c r="AQ104" s="1059" t="s">
        <v>190</v>
      </c>
      <c r="AR104" s="1229" t="s">
        <v>191</v>
      </c>
      <c r="AS104" s="1229"/>
      <c r="AT104" s="1059" t="s">
        <v>190</v>
      </c>
      <c r="AU104" s="1229" t="s">
        <v>191</v>
      </c>
      <c r="AV104" s="1229"/>
      <c r="AW104" s="1059" t="s">
        <v>190</v>
      </c>
      <c r="AX104" s="1229" t="s">
        <v>191</v>
      </c>
      <c r="AY104" s="1229"/>
      <c r="AZ104" s="1227"/>
      <c r="BA104" s="1198"/>
      <c r="BB104" s="1228"/>
      <c r="BC104" s="1227"/>
      <c r="BD104" s="1198"/>
      <c r="BE104" s="1199"/>
    </row>
    <row r="105" spans="1:57" ht="29.25" customHeight="1" thickBot="1" x14ac:dyDescent="0.25">
      <c r="A105" s="1216"/>
      <c r="B105" s="1179"/>
      <c r="C105" s="1179"/>
      <c r="D105" s="1179"/>
      <c r="E105" s="1179"/>
      <c r="F105" s="1179"/>
      <c r="G105" s="81" t="s">
        <v>18</v>
      </c>
      <c r="H105" s="81" t="s">
        <v>16</v>
      </c>
      <c r="I105" s="81" t="s">
        <v>17</v>
      </c>
      <c r="J105" s="81" t="s">
        <v>18</v>
      </c>
      <c r="K105" s="81" t="s">
        <v>16</v>
      </c>
      <c r="L105" s="81" t="s">
        <v>17</v>
      </c>
      <c r="M105" s="81" t="s">
        <v>18</v>
      </c>
      <c r="N105" s="81" t="s">
        <v>16</v>
      </c>
      <c r="O105" s="81" t="s">
        <v>17</v>
      </c>
      <c r="P105" s="81" t="s">
        <v>18</v>
      </c>
      <c r="Q105" s="81" t="s">
        <v>16</v>
      </c>
      <c r="R105" s="81" t="s">
        <v>17</v>
      </c>
      <c r="S105" s="81" t="s">
        <v>18</v>
      </c>
      <c r="T105" s="81" t="s">
        <v>16</v>
      </c>
      <c r="U105" s="81" t="s">
        <v>17</v>
      </c>
      <c r="V105" s="81" t="s">
        <v>18</v>
      </c>
      <c r="W105" s="81" t="s">
        <v>16</v>
      </c>
      <c r="X105" s="81" t="s">
        <v>17</v>
      </c>
      <c r="Y105" s="81" t="s">
        <v>18</v>
      </c>
      <c r="Z105" s="81" t="s">
        <v>16</v>
      </c>
      <c r="AA105" s="81" t="s">
        <v>17</v>
      </c>
      <c r="AB105" s="81" t="s">
        <v>18</v>
      </c>
      <c r="AC105" s="81" t="s">
        <v>16</v>
      </c>
      <c r="AD105" s="81" t="s">
        <v>17</v>
      </c>
      <c r="AE105" s="81" t="s">
        <v>18</v>
      </c>
      <c r="AF105" s="81" t="s">
        <v>16</v>
      </c>
      <c r="AG105" s="81" t="s">
        <v>17</v>
      </c>
      <c r="AH105" s="81" t="s">
        <v>18</v>
      </c>
      <c r="AI105" s="81" t="s">
        <v>16</v>
      </c>
      <c r="AJ105" s="81" t="s">
        <v>17</v>
      </c>
      <c r="AK105" s="81" t="s">
        <v>18</v>
      </c>
      <c r="AL105" s="81" t="s">
        <v>16</v>
      </c>
      <c r="AM105" s="81" t="s">
        <v>17</v>
      </c>
      <c r="AN105" s="81" t="s">
        <v>18</v>
      </c>
      <c r="AO105" s="81" t="s">
        <v>16</v>
      </c>
      <c r="AP105" s="81" t="s">
        <v>17</v>
      </c>
      <c r="AQ105" s="81" t="s">
        <v>18</v>
      </c>
      <c r="AR105" s="81" t="s">
        <v>16</v>
      </c>
      <c r="AS105" s="81" t="s">
        <v>17</v>
      </c>
      <c r="AT105" s="81" t="s">
        <v>18</v>
      </c>
      <c r="AU105" s="81" t="s">
        <v>16</v>
      </c>
      <c r="AV105" s="81" t="s">
        <v>17</v>
      </c>
      <c r="AW105" s="81" t="s">
        <v>18</v>
      </c>
      <c r="AX105" s="81" t="s">
        <v>16</v>
      </c>
      <c r="AY105" s="81" t="s">
        <v>17</v>
      </c>
      <c r="AZ105" s="81"/>
      <c r="BA105" s="81"/>
      <c r="BB105" s="81"/>
      <c r="BC105" s="81" t="s">
        <v>18</v>
      </c>
      <c r="BD105" s="81" t="s">
        <v>16</v>
      </c>
      <c r="BE105" s="170" t="s">
        <v>17</v>
      </c>
    </row>
    <row r="106" spans="1:57" ht="93" customHeight="1" x14ac:dyDescent="0.2">
      <c r="A106" s="109" t="s">
        <v>254</v>
      </c>
      <c r="B106" s="191" t="s">
        <v>255</v>
      </c>
      <c r="C106" s="1062" t="s">
        <v>201</v>
      </c>
      <c r="D106" s="1062" t="s">
        <v>23</v>
      </c>
      <c r="E106" s="1062" t="s">
        <v>209</v>
      </c>
      <c r="F106" s="1062" t="s">
        <v>22</v>
      </c>
      <c r="G106" s="1060">
        <v>60</v>
      </c>
      <c r="H106" s="1146" t="s">
        <v>57</v>
      </c>
      <c r="I106" s="1146" t="s">
        <v>57</v>
      </c>
      <c r="J106" s="1062">
        <v>0</v>
      </c>
      <c r="K106" s="82" t="s">
        <v>57</v>
      </c>
      <c r="L106" s="82" t="s">
        <v>57</v>
      </c>
      <c r="M106" s="1062">
        <v>0</v>
      </c>
      <c r="N106" s="82" t="s">
        <v>57</v>
      </c>
      <c r="O106" s="82" t="s">
        <v>57</v>
      </c>
      <c r="P106" s="1080">
        <v>0</v>
      </c>
      <c r="Q106" s="227" t="s">
        <v>57</v>
      </c>
      <c r="R106" s="227" t="s">
        <v>57</v>
      </c>
      <c r="S106" s="1080">
        <v>0</v>
      </c>
      <c r="T106" s="1148" t="s">
        <v>57</v>
      </c>
      <c r="U106" s="1148" t="s">
        <v>57</v>
      </c>
      <c r="V106" s="1080">
        <v>0</v>
      </c>
      <c r="W106" s="1146" t="s">
        <v>57</v>
      </c>
      <c r="X106" s="1146" t="s">
        <v>57</v>
      </c>
      <c r="Y106" s="222" t="s">
        <v>57</v>
      </c>
      <c r="Z106" s="222" t="s">
        <v>57</v>
      </c>
      <c r="AA106" s="222" t="s">
        <v>57</v>
      </c>
      <c r="AB106" s="399">
        <v>1</v>
      </c>
      <c r="AC106" s="221" t="s">
        <v>57</v>
      </c>
      <c r="AD106" s="221" t="s">
        <v>57</v>
      </c>
      <c r="AE106" s="1080">
        <v>0</v>
      </c>
      <c r="AF106" s="227" t="s">
        <v>57</v>
      </c>
      <c r="AG106" s="227" t="s">
        <v>57</v>
      </c>
      <c r="AH106" s="473">
        <v>1</v>
      </c>
      <c r="AI106" s="227" t="s">
        <v>57</v>
      </c>
      <c r="AJ106" s="227" t="s">
        <v>57</v>
      </c>
      <c r="AK106" s="321">
        <v>0</v>
      </c>
      <c r="AL106" s="511" t="s">
        <v>57</v>
      </c>
      <c r="AM106" s="511" t="s">
        <v>57</v>
      </c>
      <c r="AN106" s="399">
        <v>0.84</v>
      </c>
      <c r="AO106" s="82" t="s">
        <v>57</v>
      </c>
      <c r="AP106" s="82" t="s">
        <v>57</v>
      </c>
      <c r="AQ106" s="71"/>
      <c r="AR106" s="71"/>
      <c r="AS106" s="71"/>
      <c r="AT106" s="71"/>
      <c r="AU106" s="71"/>
      <c r="AV106" s="71"/>
      <c r="AW106" s="71"/>
      <c r="AX106" s="71"/>
      <c r="AY106" s="71"/>
      <c r="AZ106" s="71"/>
      <c r="BA106" s="71"/>
      <c r="BB106" s="71"/>
      <c r="BC106" s="1062" t="s">
        <v>542</v>
      </c>
      <c r="BD106" s="1062" t="s">
        <v>542</v>
      </c>
      <c r="BE106" s="149" t="s">
        <v>542</v>
      </c>
    </row>
    <row r="107" spans="1:57" ht="100.5" customHeight="1" x14ac:dyDescent="0.2">
      <c r="A107" s="101" t="s">
        <v>256</v>
      </c>
      <c r="B107" s="104" t="s">
        <v>257</v>
      </c>
      <c r="C107" s="41" t="s">
        <v>201</v>
      </c>
      <c r="D107" s="41" t="s">
        <v>23</v>
      </c>
      <c r="E107" s="41" t="s">
        <v>209</v>
      </c>
      <c r="F107" s="41" t="s">
        <v>22</v>
      </c>
      <c r="G107" s="112">
        <v>95</v>
      </c>
      <c r="H107" s="221" t="s">
        <v>57</v>
      </c>
      <c r="I107" s="221" t="s">
        <v>57</v>
      </c>
      <c r="J107" s="41">
        <v>0</v>
      </c>
      <c r="K107" s="221" t="s">
        <v>57</v>
      </c>
      <c r="L107" s="221" t="s">
        <v>57</v>
      </c>
      <c r="M107" s="41">
        <v>0</v>
      </c>
      <c r="N107" s="221" t="s">
        <v>57</v>
      </c>
      <c r="O107" s="221" t="s">
        <v>57</v>
      </c>
      <c r="P107" s="48">
        <v>0</v>
      </c>
      <c r="Q107" s="222" t="s">
        <v>57</v>
      </c>
      <c r="R107" s="222" t="s">
        <v>57</v>
      </c>
      <c r="S107" s="1080">
        <v>1</v>
      </c>
      <c r="T107" s="222" t="s">
        <v>57</v>
      </c>
      <c r="U107" s="222" t="s">
        <v>57</v>
      </c>
      <c r="V107" s="48">
        <v>1</v>
      </c>
      <c r="W107" s="221" t="s">
        <v>57</v>
      </c>
      <c r="X107" s="221" t="s">
        <v>57</v>
      </c>
      <c r="Y107" s="48">
        <v>6</v>
      </c>
      <c r="Z107" s="222" t="s">
        <v>57</v>
      </c>
      <c r="AA107" s="222" t="s">
        <v>57</v>
      </c>
      <c r="AB107" s="41">
        <v>7</v>
      </c>
      <c r="AC107" s="221" t="s">
        <v>57</v>
      </c>
      <c r="AD107" s="221" t="s">
        <v>57</v>
      </c>
      <c r="AE107" s="48">
        <f>AH107-AB107</f>
        <v>57</v>
      </c>
      <c r="AF107" s="222" t="s">
        <v>57</v>
      </c>
      <c r="AG107" s="222" t="s">
        <v>57</v>
      </c>
      <c r="AH107" s="41">
        <v>64</v>
      </c>
      <c r="AI107" s="221" t="s">
        <v>57</v>
      </c>
      <c r="AJ107" s="221" t="s">
        <v>57</v>
      </c>
      <c r="AK107" s="1057">
        <f>AN107-AH107</f>
        <v>57</v>
      </c>
      <c r="AL107" s="512" t="s">
        <v>57</v>
      </c>
      <c r="AM107" s="512" t="s">
        <v>57</v>
      </c>
      <c r="AN107" s="41">
        <v>121</v>
      </c>
      <c r="AO107" s="221" t="s">
        <v>57</v>
      </c>
      <c r="AP107" s="221" t="s">
        <v>57</v>
      </c>
      <c r="AQ107" s="40"/>
      <c r="AR107" s="40"/>
      <c r="AS107" s="40"/>
      <c r="AT107" s="40"/>
      <c r="AU107" s="40"/>
      <c r="AV107" s="40"/>
      <c r="AW107" s="40"/>
      <c r="AX107" s="40"/>
      <c r="AY107" s="40"/>
      <c r="AZ107" s="40"/>
      <c r="BA107" s="40"/>
      <c r="BB107" s="40"/>
      <c r="BC107" s="1103">
        <v>0.43</v>
      </c>
      <c r="BD107" s="41" t="s">
        <v>542</v>
      </c>
      <c r="BE107" s="108" t="s">
        <v>542</v>
      </c>
    </row>
    <row r="108" spans="1:57" ht="64.5" customHeight="1" x14ac:dyDescent="0.2">
      <c r="A108" s="101" t="s">
        <v>258</v>
      </c>
      <c r="B108" s="104" t="s">
        <v>259</v>
      </c>
      <c r="C108" s="41" t="s">
        <v>201</v>
      </c>
      <c r="D108" s="41" t="s">
        <v>23</v>
      </c>
      <c r="E108" s="41" t="s">
        <v>40</v>
      </c>
      <c r="F108" s="41" t="s">
        <v>22</v>
      </c>
      <c r="G108" s="112">
        <v>100</v>
      </c>
      <c r="H108" s="221" t="s">
        <v>57</v>
      </c>
      <c r="I108" s="221" t="s">
        <v>57</v>
      </c>
      <c r="J108" s="41">
        <v>0</v>
      </c>
      <c r="K108" s="221" t="s">
        <v>57</v>
      </c>
      <c r="L108" s="221" t="s">
        <v>57</v>
      </c>
      <c r="M108" s="41">
        <v>0</v>
      </c>
      <c r="N108" s="221" t="s">
        <v>57</v>
      </c>
      <c r="O108" s="221" t="s">
        <v>57</v>
      </c>
      <c r="P108" s="48">
        <v>0</v>
      </c>
      <c r="Q108" s="222" t="s">
        <v>57</v>
      </c>
      <c r="R108" s="222" t="s">
        <v>57</v>
      </c>
      <c r="S108" s="1080">
        <v>0</v>
      </c>
      <c r="T108" s="222" t="s">
        <v>57</v>
      </c>
      <c r="U108" s="222" t="s">
        <v>57</v>
      </c>
      <c r="V108" s="48">
        <v>0</v>
      </c>
      <c r="W108" s="221" t="s">
        <v>57</v>
      </c>
      <c r="X108" s="221" t="s">
        <v>57</v>
      </c>
      <c r="Y108" s="48">
        <v>0</v>
      </c>
      <c r="Z108" s="222" t="s">
        <v>57</v>
      </c>
      <c r="AA108" s="222" t="s">
        <v>57</v>
      </c>
      <c r="AB108" s="41">
        <v>0</v>
      </c>
      <c r="AC108" s="221" t="s">
        <v>57</v>
      </c>
      <c r="AD108" s="221" t="s">
        <v>57</v>
      </c>
      <c r="AE108" s="48">
        <v>12</v>
      </c>
      <c r="AF108" s="222" t="s">
        <v>57</v>
      </c>
      <c r="AG108" s="222" t="s">
        <v>57</v>
      </c>
      <c r="AH108" s="41">
        <v>12</v>
      </c>
      <c r="AI108" s="221" t="s">
        <v>57</v>
      </c>
      <c r="AJ108" s="221" t="s">
        <v>57</v>
      </c>
      <c r="AK108" s="1057">
        <f t="shared" ref="AK108:AK110" si="2">AN108-AH108</f>
        <v>34</v>
      </c>
      <c r="AL108" s="512" t="s">
        <v>57</v>
      </c>
      <c r="AM108" s="512" t="s">
        <v>57</v>
      </c>
      <c r="AN108" s="41">
        <v>46</v>
      </c>
      <c r="AO108" s="221" t="s">
        <v>57</v>
      </c>
      <c r="AP108" s="221" t="s">
        <v>57</v>
      </c>
      <c r="AQ108" s="40"/>
      <c r="AR108" s="40"/>
      <c r="AS108" s="40"/>
      <c r="AT108" s="40"/>
      <c r="AU108" s="40"/>
      <c r="AV108" s="40"/>
      <c r="AW108" s="40"/>
      <c r="AX108" s="40"/>
      <c r="AY108" s="40"/>
      <c r="AZ108" s="40"/>
      <c r="BA108" s="40"/>
      <c r="BB108" s="40"/>
      <c r="BC108" s="1103">
        <v>0.41</v>
      </c>
      <c r="BD108" s="41" t="s">
        <v>542</v>
      </c>
      <c r="BE108" s="108" t="s">
        <v>542</v>
      </c>
    </row>
    <row r="109" spans="1:57" ht="85.5" customHeight="1" x14ac:dyDescent="0.2">
      <c r="A109" s="101" t="s">
        <v>771</v>
      </c>
      <c r="B109" s="607" t="s">
        <v>756</v>
      </c>
      <c r="C109" s="41" t="s">
        <v>201</v>
      </c>
      <c r="D109" s="41" t="s">
        <v>23</v>
      </c>
      <c r="E109" s="41" t="s">
        <v>209</v>
      </c>
      <c r="F109" s="41" t="s">
        <v>22</v>
      </c>
      <c r="G109" s="131">
        <v>85</v>
      </c>
      <c r="H109" s="221" t="s">
        <v>57</v>
      </c>
      <c r="I109" s="221" t="s">
        <v>57</v>
      </c>
      <c r="J109" s="41">
        <v>0</v>
      </c>
      <c r="K109" s="221" t="s">
        <v>57</v>
      </c>
      <c r="L109" s="221" t="s">
        <v>57</v>
      </c>
      <c r="M109" s="41">
        <v>0</v>
      </c>
      <c r="N109" s="221" t="s">
        <v>57</v>
      </c>
      <c r="O109" s="221" t="s">
        <v>57</v>
      </c>
      <c r="P109" s="48">
        <v>0</v>
      </c>
      <c r="Q109" s="222" t="s">
        <v>57</v>
      </c>
      <c r="R109" s="222" t="s">
        <v>57</v>
      </c>
      <c r="S109" s="48">
        <v>0</v>
      </c>
      <c r="T109" s="222" t="s">
        <v>57</v>
      </c>
      <c r="U109" s="222" t="s">
        <v>57</v>
      </c>
      <c r="V109" s="48">
        <v>0</v>
      </c>
      <c r="W109" s="221" t="s">
        <v>57</v>
      </c>
      <c r="X109" s="221" t="s">
        <v>57</v>
      </c>
      <c r="Y109" s="48">
        <v>0</v>
      </c>
      <c r="Z109" s="222" t="s">
        <v>57</v>
      </c>
      <c r="AA109" s="222" t="s">
        <v>57</v>
      </c>
      <c r="AB109" s="41">
        <v>0</v>
      </c>
      <c r="AC109" s="221" t="s">
        <v>57</v>
      </c>
      <c r="AD109" s="221" t="s">
        <v>57</v>
      </c>
      <c r="AE109" s="48">
        <v>0</v>
      </c>
      <c r="AF109" s="222" t="s">
        <v>57</v>
      </c>
      <c r="AG109" s="222" t="s">
        <v>57</v>
      </c>
      <c r="AH109" s="41">
        <v>0</v>
      </c>
      <c r="AI109" s="221" t="s">
        <v>57</v>
      </c>
      <c r="AJ109" s="221" t="s">
        <v>57</v>
      </c>
      <c r="AK109" s="1057">
        <f t="shared" si="2"/>
        <v>0</v>
      </c>
      <c r="AL109" s="512" t="s">
        <v>57</v>
      </c>
      <c r="AM109" s="512" t="s">
        <v>57</v>
      </c>
      <c r="AN109" s="41">
        <v>0</v>
      </c>
      <c r="AO109" s="221" t="s">
        <v>57</v>
      </c>
      <c r="AP109" s="221" t="s">
        <v>57</v>
      </c>
      <c r="AQ109" s="40"/>
      <c r="AR109" s="40"/>
      <c r="AS109" s="40"/>
      <c r="AT109" s="40"/>
      <c r="AU109" s="40"/>
      <c r="AV109" s="40"/>
      <c r="AW109" s="40"/>
      <c r="AX109" s="40"/>
      <c r="AY109" s="40"/>
      <c r="AZ109" s="40"/>
      <c r="BA109" s="40"/>
      <c r="BB109" s="40"/>
      <c r="BC109" s="1103">
        <v>0</v>
      </c>
      <c r="BD109" s="41" t="s">
        <v>542</v>
      </c>
      <c r="BE109" s="108" t="s">
        <v>542</v>
      </c>
    </row>
    <row r="110" spans="1:57" ht="66" customHeight="1" thickBot="1" x14ac:dyDescent="0.25">
      <c r="A110" s="1083" t="s">
        <v>260</v>
      </c>
      <c r="B110" s="106" t="s">
        <v>261</v>
      </c>
      <c r="C110" s="1063" t="s">
        <v>201</v>
      </c>
      <c r="D110" s="1063" t="s">
        <v>23</v>
      </c>
      <c r="E110" s="1063" t="s">
        <v>209</v>
      </c>
      <c r="F110" s="1063" t="s">
        <v>22</v>
      </c>
      <c r="G110" s="1063">
        <v>80</v>
      </c>
      <c r="H110" s="1139" t="s">
        <v>57</v>
      </c>
      <c r="I110" s="1139" t="s">
        <v>57</v>
      </c>
      <c r="J110" s="1063">
        <v>0</v>
      </c>
      <c r="K110" s="1066" t="s">
        <v>57</v>
      </c>
      <c r="L110" s="1066" t="s">
        <v>57</v>
      </c>
      <c r="M110" s="1063">
        <v>0</v>
      </c>
      <c r="N110" s="1066" t="s">
        <v>57</v>
      </c>
      <c r="O110" s="1066" t="s">
        <v>57</v>
      </c>
      <c r="P110" s="1078">
        <v>0</v>
      </c>
      <c r="Q110" s="225" t="s">
        <v>57</v>
      </c>
      <c r="R110" s="225" t="s">
        <v>57</v>
      </c>
      <c r="S110" s="1078">
        <v>735</v>
      </c>
      <c r="T110" s="225" t="s">
        <v>57</v>
      </c>
      <c r="U110" s="225" t="s">
        <v>57</v>
      </c>
      <c r="V110" s="1078">
        <v>735</v>
      </c>
      <c r="W110" s="1139" t="s">
        <v>57</v>
      </c>
      <c r="X110" s="1139" t="s">
        <v>57</v>
      </c>
      <c r="Y110" s="1078">
        <v>355</v>
      </c>
      <c r="Z110" s="225" t="s">
        <v>57</v>
      </c>
      <c r="AA110" s="225" t="s">
        <v>57</v>
      </c>
      <c r="AB110" s="1063">
        <v>1090</v>
      </c>
      <c r="AC110" s="1139" t="s">
        <v>57</v>
      </c>
      <c r="AD110" s="1139" t="s">
        <v>57</v>
      </c>
      <c r="AE110" s="1078">
        <f>AH110-AB110</f>
        <v>234</v>
      </c>
      <c r="AF110" s="225" t="s">
        <v>57</v>
      </c>
      <c r="AG110" s="225" t="s">
        <v>57</v>
      </c>
      <c r="AH110" s="1061">
        <v>1324</v>
      </c>
      <c r="AI110" s="1139" t="s">
        <v>57</v>
      </c>
      <c r="AJ110" s="1139" t="s">
        <v>57</v>
      </c>
      <c r="AK110" s="1084">
        <f t="shared" si="2"/>
        <v>260</v>
      </c>
      <c r="AL110" s="517" t="s">
        <v>57</v>
      </c>
      <c r="AM110" s="517" t="s">
        <v>57</v>
      </c>
      <c r="AN110" s="1063">
        <v>1584</v>
      </c>
      <c r="AO110" s="1139" t="s">
        <v>57</v>
      </c>
      <c r="AP110" s="1139" t="s">
        <v>57</v>
      </c>
      <c r="AQ110" s="1082"/>
      <c r="AR110" s="1082"/>
      <c r="AS110" s="1082"/>
      <c r="AT110" s="1082"/>
      <c r="AU110" s="1082"/>
      <c r="AV110" s="1082"/>
      <c r="AW110" s="1082"/>
      <c r="AX110" s="1082"/>
      <c r="AY110" s="1082"/>
      <c r="AZ110" s="1082"/>
      <c r="BA110" s="1082"/>
      <c r="BB110" s="1082"/>
      <c r="BC110" s="1105">
        <v>1.1499999999999999</v>
      </c>
      <c r="BD110" s="1063" t="s">
        <v>542</v>
      </c>
      <c r="BE110" s="1086" t="s">
        <v>542</v>
      </c>
    </row>
    <row r="111" spans="1:57" ht="26.25" customHeight="1" x14ac:dyDescent="0.2"/>
    <row r="112" spans="1:57" ht="19.5" customHeight="1" x14ac:dyDescent="0.25">
      <c r="A112" s="219" t="s">
        <v>363</v>
      </c>
      <c r="B112" s="218"/>
    </row>
    <row r="113" spans="1:57" ht="24" customHeight="1" x14ac:dyDescent="0.2">
      <c r="A113" s="31" t="s">
        <v>333</v>
      </c>
      <c r="B113" s="8"/>
      <c r="C113" s="8"/>
      <c r="D113" s="8"/>
      <c r="E113" s="8"/>
      <c r="F113" s="8"/>
      <c r="G113" s="8"/>
      <c r="H113" s="8"/>
      <c r="I113" s="8"/>
      <c r="J113" s="8"/>
      <c r="M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row>
    <row r="114" spans="1:57" ht="1.5" customHeight="1" thickBot="1" x14ac:dyDescent="0.25"/>
    <row r="115" spans="1:57" s="6" customFormat="1" ht="24" customHeight="1" x14ac:dyDescent="0.2">
      <c r="A115" s="1214" t="s">
        <v>19</v>
      </c>
      <c r="B115" s="1217" t="s">
        <v>1</v>
      </c>
      <c r="C115" s="1217" t="s">
        <v>187</v>
      </c>
      <c r="D115" s="1217" t="s">
        <v>695</v>
      </c>
      <c r="E115" s="1217" t="s">
        <v>188</v>
      </c>
      <c r="F115" s="1217" t="s">
        <v>182</v>
      </c>
      <c r="G115" s="1219" t="s">
        <v>878</v>
      </c>
      <c r="H115" s="1195"/>
      <c r="I115" s="1226"/>
      <c r="J115" s="1171" t="s">
        <v>6</v>
      </c>
      <c r="K115" s="1171"/>
      <c r="L115" s="1171"/>
      <c r="M115" s="1171" t="s">
        <v>7</v>
      </c>
      <c r="N115" s="1171"/>
      <c r="O115" s="1171"/>
      <c r="P115" s="1171" t="s">
        <v>8</v>
      </c>
      <c r="Q115" s="1171"/>
      <c r="R115" s="1171"/>
      <c r="S115" s="1193" t="s">
        <v>9</v>
      </c>
      <c r="T115" s="1230"/>
      <c r="U115" s="1230"/>
      <c r="V115" s="1230"/>
      <c r="W115" s="1230"/>
      <c r="X115" s="1205"/>
      <c r="Y115" s="1193" t="s">
        <v>10</v>
      </c>
      <c r="Z115" s="1230"/>
      <c r="AA115" s="1230"/>
      <c r="AB115" s="1230"/>
      <c r="AC115" s="1230"/>
      <c r="AD115" s="1205"/>
      <c r="AE115" s="1193" t="s">
        <v>11</v>
      </c>
      <c r="AF115" s="1230"/>
      <c r="AG115" s="1230"/>
      <c r="AH115" s="1230"/>
      <c r="AI115" s="1230"/>
      <c r="AJ115" s="1205"/>
      <c r="AK115" s="1193" t="s">
        <v>12</v>
      </c>
      <c r="AL115" s="1230"/>
      <c r="AM115" s="1230"/>
      <c r="AN115" s="1230"/>
      <c r="AO115" s="1230"/>
      <c r="AP115" s="1205"/>
      <c r="AQ115" s="1171" t="s">
        <v>13</v>
      </c>
      <c r="AR115" s="1171"/>
      <c r="AS115" s="1171"/>
      <c r="AT115" s="1171" t="s">
        <v>14</v>
      </c>
      <c r="AU115" s="1171"/>
      <c r="AV115" s="1171"/>
      <c r="AW115" s="1171" t="s">
        <v>15</v>
      </c>
      <c r="AX115" s="1171"/>
      <c r="AY115" s="1171"/>
      <c r="AZ115" s="1219"/>
      <c r="BA115" s="1195"/>
      <c r="BB115" s="1226"/>
      <c r="BC115" s="1219" t="s">
        <v>189</v>
      </c>
      <c r="BD115" s="1195"/>
      <c r="BE115" s="1196"/>
    </row>
    <row r="116" spans="1:57" ht="21" customHeight="1" x14ac:dyDescent="0.2">
      <c r="A116" s="1215"/>
      <c r="B116" s="1218"/>
      <c r="C116" s="1218"/>
      <c r="D116" s="1218"/>
      <c r="E116" s="1218"/>
      <c r="F116" s="1218"/>
      <c r="G116" s="1227"/>
      <c r="H116" s="1198"/>
      <c r="I116" s="1228"/>
      <c r="J116" s="1059" t="s">
        <v>190</v>
      </c>
      <c r="K116" s="1229" t="s">
        <v>191</v>
      </c>
      <c r="L116" s="1229"/>
      <c r="M116" s="1059" t="s">
        <v>190</v>
      </c>
      <c r="N116" s="1229" t="s">
        <v>191</v>
      </c>
      <c r="O116" s="1229"/>
      <c r="P116" s="1059" t="s">
        <v>190</v>
      </c>
      <c r="Q116" s="1229" t="s">
        <v>191</v>
      </c>
      <c r="R116" s="1229"/>
      <c r="S116" s="1223" t="s">
        <v>190</v>
      </c>
      <c r="T116" s="1224"/>
      <c r="U116" s="1225"/>
      <c r="V116" s="1223" t="s">
        <v>191</v>
      </c>
      <c r="W116" s="1224"/>
      <c r="X116" s="1225"/>
      <c r="Y116" s="1223" t="s">
        <v>190</v>
      </c>
      <c r="Z116" s="1224"/>
      <c r="AA116" s="1225"/>
      <c r="AB116" s="1223" t="s">
        <v>191</v>
      </c>
      <c r="AC116" s="1224"/>
      <c r="AD116" s="1225"/>
      <c r="AE116" s="1223" t="s">
        <v>190</v>
      </c>
      <c r="AF116" s="1224"/>
      <c r="AG116" s="1225"/>
      <c r="AH116" s="1223" t="s">
        <v>191</v>
      </c>
      <c r="AI116" s="1224"/>
      <c r="AJ116" s="1225"/>
      <c r="AK116" s="1223" t="s">
        <v>190</v>
      </c>
      <c r="AL116" s="1224"/>
      <c r="AM116" s="1225"/>
      <c r="AN116" s="1223" t="s">
        <v>191</v>
      </c>
      <c r="AO116" s="1224"/>
      <c r="AP116" s="1225"/>
      <c r="AQ116" s="1059" t="s">
        <v>190</v>
      </c>
      <c r="AR116" s="1229" t="s">
        <v>191</v>
      </c>
      <c r="AS116" s="1229"/>
      <c r="AT116" s="1059" t="s">
        <v>190</v>
      </c>
      <c r="AU116" s="1229" t="s">
        <v>191</v>
      </c>
      <c r="AV116" s="1229"/>
      <c r="AW116" s="1059" t="s">
        <v>190</v>
      </c>
      <c r="AX116" s="1229" t="s">
        <v>191</v>
      </c>
      <c r="AY116" s="1229"/>
      <c r="AZ116" s="1227"/>
      <c r="BA116" s="1198"/>
      <c r="BB116" s="1228"/>
      <c r="BC116" s="1227"/>
      <c r="BD116" s="1198"/>
      <c r="BE116" s="1199"/>
    </row>
    <row r="117" spans="1:57" ht="29.25" customHeight="1" thickBot="1" x14ac:dyDescent="0.25">
      <c r="A117" s="1216"/>
      <c r="B117" s="1179"/>
      <c r="C117" s="1179"/>
      <c r="D117" s="1179"/>
      <c r="E117" s="1179"/>
      <c r="F117" s="1179"/>
      <c r="G117" s="81" t="s">
        <v>18</v>
      </c>
      <c r="H117" s="81" t="s">
        <v>16</v>
      </c>
      <c r="I117" s="81" t="s">
        <v>17</v>
      </c>
      <c r="J117" s="81" t="s">
        <v>18</v>
      </c>
      <c r="K117" s="81" t="s">
        <v>16</v>
      </c>
      <c r="L117" s="81" t="s">
        <v>17</v>
      </c>
      <c r="M117" s="81" t="s">
        <v>18</v>
      </c>
      <c r="N117" s="81" t="s">
        <v>16</v>
      </c>
      <c r="O117" s="81" t="s">
        <v>17</v>
      </c>
      <c r="P117" s="81" t="s">
        <v>18</v>
      </c>
      <c r="Q117" s="81" t="s">
        <v>16</v>
      </c>
      <c r="R117" s="81" t="s">
        <v>17</v>
      </c>
      <c r="S117" s="81" t="s">
        <v>18</v>
      </c>
      <c r="T117" s="81" t="s">
        <v>16</v>
      </c>
      <c r="U117" s="81" t="s">
        <v>17</v>
      </c>
      <c r="V117" s="81" t="s">
        <v>18</v>
      </c>
      <c r="W117" s="81" t="s">
        <v>16</v>
      </c>
      <c r="X117" s="81" t="s">
        <v>17</v>
      </c>
      <c r="Y117" s="81" t="s">
        <v>18</v>
      </c>
      <c r="Z117" s="81" t="s">
        <v>16</v>
      </c>
      <c r="AA117" s="81" t="s">
        <v>17</v>
      </c>
      <c r="AB117" s="81" t="s">
        <v>18</v>
      </c>
      <c r="AC117" s="81" t="s">
        <v>16</v>
      </c>
      <c r="AD117" s="81" t="s">
        <v>17</v>
      </c>
      <c r="AE117" s="81" t="s">
        <v>18</v>
      </c>
      <c r="AF117" s="81" t="s">
        <v>16</v>
      </c>
      <c r="AG117" s="81" t="s">
        <v>17</v>
      </c>
      <c r="AH117" s="81" t="s">
        <v>18</v>
      </c>
      <c r="AI117" s="81" t="s">
        <v>16</v>
      </c>
      <c r="AJ117" s="81" t="s">
        <v>17</v>
      </c>
      <c r="AK117" s="81" t="s">
        <v>18</v>
      </c>
      <c r="AL117" s="81" t="s">
        <v>16</v>
      </c>
      <c r="AM117" s="81" t="s">
        <v>17</v>
      </c>
      <c r="AN117" s="81"/>
      <c r="AO117" s="81"/>
      <c r="AP117" s="81"/>
      <c r="AQ117" s="81" t="s">
        <v>18</v>
      </c>
      <c r="AR117" s="81" t="s">
        <v>16</v>
      </c>
      <c r="AS117" s="81" t="s">
        <v>17</v>
      </c>
      <c r="AT117" s="81" t="s">
        <v>18</v>
      </c>
      <c r="AU117" s="81" t="s">
        <v>16</v>
      </c>
      <c r="AV117" s="81" t="s">
        <v>17</v>
      </c>
      <c r="AW117" s="81" t="s">
        <v>18</v>
      </c>
      <c r="AX117" s="81" t="s">
        <v>16</v>
      </c>
      <c r="AY117" s="81" t="s">
        <v>17</v>
      </c>
      <c r="AZ117" s="81"/>
      <c r="BA117" s="81"/>
      <c r="BB117" s="81"/>
      <c r="BC117" s="81" t="s">
        <v>18</v>
      </c>
      <c r="BD117" s="81" t="s">
        <v>16</v>
      </c>
      <c r="BE117" s="170" t="s">
        <v>17</v>
      </c>
    </row>
    <row r="118" spans="1:57" ht="57.75" customHeight="1" x14ac:dyDescent="0.2">
      <c r="A118" s="150">
        <v>1</v>
      </c>
      <c r="B118" s="191" t="s">
        <v>262</v>
      </c>
      <c r="C118" s="1062" t="s">
        <v>201</v>
      </c>
      <c r="D118" s="1062" t="s">
        <v>23</v>
      </c>
      <c r="E118" s="1062" t="s">
        <v>22</v>
      </c>
      <c r="F118" s="1062"/>
      <c r="G118" s="1060">
        <v>10</v>
      </c>
      <c r="H118" s="1146" t="s">
        <v>57</v>
      </c>
      <c r="I118" s="1146" t="s">
        <v>57</v>
      </c>
      <c r="J118" s="1062">
        <v>0</v>
      </c>
      <c r="K118" s="82" t="s">
        <v>57</v>
      </c>
      <c r="L118" s="82" t="s">
        <v>57</v>
      </c>
      <c r="M118" s="226">
        <v>5.34</v>
      </c>
      <c r="N118" s="227" t="s">
        <v>57</v>
      </c>
      <c r="O118" s="227" t="s">
        <v>57</v>
      </c>
      <c r="P118" s="1080">
        <v>7.47</v>
      </c>
      <c r="Q118" s="227" t="s">
        <v>57</v>
      </c>
      <c r="R118" s="227" t="s">
        <v>57</v>
      </c>
      <c r="S118" s="227" t="s">
        <v>57</v>
      </c>
      <c r="T118" s="227" t="s">
        <v>57</v>
      </c>
      <c r="U118" s="227" t="s">
        <v>57</v>
      </c>
      <c r="V118" s="260">
        <v>7.4099999999999999E-2</v>
      </c>
      <c r="W118" s="380" t="s">
        <v>57</v>
      </c>
      <c r="X118" s="380" t="s">
        <v>57</v>
      </c>
      <c r="Y118" s="380" t="s">
        <v>57</v>
      </c>
      <c r="Z118" s="380" t="s">
        <v>57</v>
      </c>
      <c r="AA118" s="380" t="s">
        <v>57</v>
      </c>
      <c r="AB118" s="411">
        <v>7.6700000000000004E-2</v>
      </c>
      <c r="AC118" s="380" t="s">
        <v>57</v>
      </c>
      <c r="AD118" s="380" t="s">
        <v>57</v>
      </c>
      <c r="AE118" s="380" t="s">
        <v>57</v>
      </c>
      <c r="AF118" s="380" t="s">
        <v>57</v>
      </c>
      <c r="AG118" s="380" t="s">
        <v>57</v>
      </c>
      <c r="AH118" s="374">
        <v>6.66</v>
      </c>
      <c r="AI118" s="380" t="s">
        <v>57</v>
      </c>
      <c r="AJ118" s="380" t="s">
        <v>57</v>
      </c>
      <c r="AK118" s="1109" t="s">
        <v>57</v>
      </c>
      <c r="AL118" s="1155" t="s">
        <v>57</v>
      </c>
      <c r="AM118" s="1155" t="s">
        <v>57</v>
      </c>
      <c r="AN118" s="374">
        <v>7.91</v>
      </c>
      <c r="AO118" s="380" t="s">
        <v>57</v>
      </c>
      <c r="AP118" s="380" t="s">
        <v>57</v>
      </c>
      <c r="AQ118" s="836"/>
      <c r="AR118" s="836"/>
      <c r="AS118" s="836"/>
      <c r="AT118" s="836"/>
      <c r="AU118" s="836"/>
      <c r="AV118" s="836"/>
      <c r="AW118" s="836"/>
      <c r="AX118" s="836"/>
      <c r="AY118" s="836"/>
      <c r="AZ118" s="836"/>
      <c r="BA118" s="836"/>
      <c r="BB118" s="836"/>
      <c r="BC118" s="374" t="s">
        <v>542</v>
      </c>
      <c r="BD118" s="374" t="s">
        <v>542</v>
      </c>
      <c r="BE118" s="250" t="s">
        <v>542</v>
      </c>
    </row>
    <row r="119" spans="1:57" ht="71.25" customHeight="1" x14ac:dyDescent="0.2">
      <c r="A119" s="39">
        <v>2</v>
      </c>
      <c r="B119" s="104" t="s">
        <v>263</v>
      </c>
      <c r="C119" s="41" t="s">
        <v>201</v>
      </c>
      <c r="D119" s="41" t="s">
        <v>23</v>
      </c>
      <c r="E119" s="41" t="s">
        <v>40</v>
      </c>
      <c r="F119" s="41"/>
      <c r="G119" s="112">
        <v>1</v>
      </c>
      <c r="H119" s="221" t="s">
        <v>57</v>
      </c>
      <c r="I119" s="221" t="s">
        <v>57</v>
      </c>
      <c r="J119" s="41">
        <v>0</v>
      </c>
      <c r="K119" s="221" t="s">
        <v>57</v>
      </c>
      <c r="L119" s="221" t="s">
        <v>57</v>
      </c>
      <c r="M119" s="223">
        <v>0.94</v>
      </c>
      <c r="N119" s="222" t="s">
        <v>57</v>
      </c>
      <c r="O119" s="222" t="s">
        <v>57</v>
      </c>
      <c r="P119" s="48">
        <v>1.06</v>
      </c>
      <c r="Q119" s="222" t="s">
        <v>57</v>
      </c>
      <c r="R119" s="222" t="s">
        <v>57</v>
      </c>
      <c r="S119" s="48">
        <v>0.93</v>
      </c>
      <c r="T119" s="222" t="s">
        <v>57</v>
      </c>
      <c r="U119" s="222" t="s">
        <v>57</v>
      </c>
      <c r="V119" s="1080">
        <v>2.93</v>
      </c>
      <c r="W119" s="339" t="s">
        <v>57</v>
      </c>
      <c r="X119" s="339" t="s">
        <v>57</v>
      </c>
      <c r="Y119" s="48">
        <v>0.68</v>
      </c>
      <c r="Z119" s="339" t="s">
        <v>57</v>
      </c>
      <c r="AA119" s="339" t="s">
        <v>57</v>
      </c>
      <c r="AB119" s="41">
        <v>3.61</v>
      </c>
      <c r="AC119" s="339" t="s">
        <v>57</v>
      </c>
      <c r="AD119" s="339" t="s">
        <v>57</v>
      </c>
      <c r="AE119" s="223">
        <v>0.8</v>
      </c>
      <c r="AF119" s="339" t="s">
        <v>57</v>
      </c>
      <c r="AG119" s="339" t="s">
        <v>57</v>
      </c>
      <c r="AH119" s="223">
        <v>4.41</v>
      </c>
      <c r="AI119" s="339" t="s">
        <v>57</v>
      </c>
      <c r="AJ119" s="339" t="s">
        <v>57</v>
      </c>
      <c r="AK119" s="1010">
        <v>0.28000000000000003</v>
      </c>
      <c r="AL119" s="1156" t="s">
        <v>57</v>
      </c>
      <c r="AM119" s="1156" t="s">
        <v>57</v>
      </c>
      <c r="AN119" s="1110">
        <f>AH119+AK119</f>
        <v>4.6900000000000004</v>
      </c>
      <c r="AO119" s="339" t="s">
        <v>57</v>
      </c>
      <c r="AP119" s="339" t="s">
        <v>57</v>
      </c>
      <c r="AQ119" s="837"/>
      <c r="AR119" s="837"/>
      <c r="AS119" s="837"/>
      <c r="AT119" s="837"/>
      <c r="AU119" s="837"/>
      <c r="AV119" s="837"/>
      <c r="AW119" s="837"/>
      <c r="AX119" s="837"/>
      <c r="AY119" s="837"/>
      <c r="AZ119" s="837"/>
      <c r="BA119" s="837"/>
      <c r="BB119" s="837"/>
      <c r="BC119" s="1111">
        <v>4.6900000000000004</v>
      </c>
      <c r="BD119" s="339" t="s">
        <v>57</v>
      </c>
      <c r="BE119" s="1158" t="s">
        <v>57</v>
      </c>
    </row>
    <row r="120" spans="1:57" ht="57.75" customHeight="1" x14ac:dyDescent="0.2">
      <c r="A120" s="39">
        <v>3</v>
      </c>
      <c r="B120" s="104" t="s">
        <v>768</v>
      </c>
      <c r="C120" s="41" t="s">
        <v>201</v>
      </c>
      <c r="D120" s="41" t="s">
        <v>23</v>
      </c>
      <c r="E120" s="41" t="s">
        <v>22</v>
      </c>
      <c r="F120" s="41"/>
      <c r="G120" s="112">
        <v>50</v>
      </c>
      <c r="H120" s="221" t="s">
        <v>57</v>
      </c>
      <c r="I120" s="221" t="s">
        <v>57</v>
      </c>
      <c r="J120" s="41">
        <v>0</v>
      </c>
      <c r="K120" s="221" t="s">
        <v>57</v>
      </c>
      <c r="L120" s="221" t="s">
        <v>57</v>
      </c>
      <c r="M120" s="223">
        <v>0</v>
      </c>
      <c r="N120" s="222" t="s">
        <v>57</v>
      </c>
      <c r="O120" s="222" t="s">
        <v>57</v>
      </c>
      <c r="P120" s="48">
        <v>0</v>
      </c>
      <c r="Q120" s="222" t="s">
        <v>57</v>
      </c>
      <c r="R120" s="222" t="s">
        <v>57</v>
      </c>
      <c r="S120" s="48">
        <v>37</v>
      </c>
      <c r="T120" s="222" t="s">
        <v>57</v>
      </c>
      <c r="U120" s="222" t="s">
        <v>57</v>
      </c>
      <c r="V120" s="48">
        <v>37</v>
      </c>
      <c r="W120" s="339" t="s">
        <v>57</v>
      </c>
      <c r="X120" s="339" t="s">
        <v>57</v>
      </c>
      <c r="Y120" s="339" t="s">
        <v>57</v>
      </c>
      <c r="Z120" s="339" t="s">
        <v>57</v>
      </c>
      <c r="AA120" s="339" t="s">
        <v>57</v>
      </c>
      <c r="AB120" s="410">
        <v>0.75</v>
      </c>
      <c r="AC120" s="339" t="s">
        <v>57</v>
      </c>
      <c r="AD120" s="339" t="s">
        <v>57</v>
      </c>
      <c r="AE120" s="339" t="s">
        <v>57</v>
      </c>
      <c r="AF120" s="339" t="s">
        <v>57</v>
      </c>
      <c r="AG120" s="339" t="s">
        <v>57</v>
      </c>
      <c r="AH120" s="570">
        <v>1</v>
      </c>
      <c r="AI120" s="339" t="s">
        <v>57</v>
      </c>
      <c r="AJ120" s="339" t="s">
        <v>57</v>
      </c>
      <c r="AK120" s="1010" t="s">
        <v>57</v>
      </c>
      <c r="AL120" s="1156" t="s">
        <v>57</v>
      </c>
      <c r="AM120" s="1156" t="s">
        <v>57</v>
      </c>
      <c r="AN120" s="570">
        <v>0.75</v>
      </c>
      <c r="AO120" s="339" t="s">
        <v>57</v>
      </c>
      <c r="AP120" s="339" t="s">
        <v>57</v>
      </c>
      <c r="AQ120" s="838"/>
      <c r="AR120" s="838"/>
      <c r="AS120" s="838"/>
      <c r="AT120" s="838"/>
      <c r="AU120" s="838"/>
      <c r="AV120" s="838"/>
      <c r="AW120" s="838"/>
      <c r="AX120" s="838"/>
      <c r="AY120" s="838"/>
      <c r="AZ120" s="838"/>
      <c r="BA120" s="838"/>
      <c r="BB120" s="838"/>
      <c r="BC120" s="374" t="s">
        <v>542</v>
      </c>
      <c r="BD120" s="223" t="s">
        <v>542</v>
      </c>
      <c r="BE120" s="376" t="s">
        <v>542</v>
      </c>
    </row>
    <row r="121" spans="1:57" ht="57.75" customHeight="1" x14ac:dyDescent="0.2">
      <c r="A121" s="39">
        <v>4</v>
      </c>
      <c r="B121" s="104" t="s">
        <v>264</v>
      </c>
      <c r="C121" s="41" t="s">
        <v>201</v>
      </c>
      <c r="D121" s="41" t="s">
        <v>23</v>
      </c>
      <c r="E121" s="41" t="s">
        <v>265</v>
      </c>
      <c r="F121" s="41"/>
      <c r="G121" s="41">
        <v>176</v>
      </c>
      <c r="H121" s="221" t="s">
        <v>57</v>
      </c>
      <c r="I121" s="221" t="s">
        <v>57</v>
      </c>
      <c r="J121" s="41">
        <v>0</v>
      </c>
      <c r="K121" s="221" t="s">
        <v>57</v>
      </c>
      <c r="L121" s="221" t="s">
        <v>57</v>
      </c>
      <c r="M121" s="223">
        <v>166.79</v>
      </c>
      <c r="N121" s="222" t="s">
        <v>57</v>
      </c>
      <c r="O121" s="222" t="s">
        <v>57</v>
      </c>
      <c r="P121" s="48">
        <v>130.38</v>
      </c>
      <c r="Q121" s="222" t="s">
        <v>57</v>
      </c>
      <c r="R121" s="222" t="s">
        <v>57</v>
      </c>
      <c r="S121" s="48">
        <v>222.72</v>
      </c>
      <c r="T121" s="222" t="s">
        <v>57</v>
      </c>
      <c r="U121" s="222" t="s">
        <v>57</v>
      </c>
      <c r="V121" s="223">
        <v>519.89</v>
      </c>
      <c r="W121" s="339" t="s">
        <v>57</v>
      </c>
      <c r="X121" s="339" t="s">
        <v>57</v>
      </c>
      <c r="Y121" s="48">
        <v>49.17</v>
      </c>
      <c r="Z121" s="339" t="s">
        <v>57</v>
      </c>
      <c r="AA121" s="339" t="s">
        <v>57</v>
      </c>
      <c r="AB121" s="41">
        <v>569.05999999999995</v>
      </c>
      <c r="AC121" s="339" t="s">
        <v>57</v>
      </c>
      <c r="AD121" s="339" t="s">
        <v>57</v>
      </c>
      <c r="AE121" s="223">
        <v>255.11</v>
      </c>
      <c r="AF121" s="339" t="s">
        <v>57</v>
      </c>
      <c r="AG121" s="339" t="s">
        <v>57</v>
      </c>
      <c r="AH121" s="571">
        <v>824.17</v>
      </c>
      <c r="AI121" s="339" t="s">
        <v>57</v>
      </c>
      <c r="AJ121" s="339" t="s">
        <v>57</v>
      </c>
      <c r="AK121" s="1010">
        <v>160.16</v>
      </c>
      <c r="AL121" s="1156" t="s">
        <v>57</v>
      </c>
      <c r="AM121" s="1156" t="s">
        <v>57</v>
      </c>
      <c r="AN121" s="223">
        <f>AK121+AE121+Y121+S121+P121+M121</f>
        <v>984.32999999999993</v>
      </c>
      <c r="AO121" s="339" t="s">
        <v>57</v>
      </c>
      <c r="AP121" s="339" t="s">
        <v>57</v>
      </c>
      <c r="AQ121" s="837"/>
      <c r="AR121" s="837"/>
      <c r="AS121" s="837"/>
      <c r="AT121" s="837"/>
      <c r="AU121" s="837"/>
      <c r="AV121" s="837"/>
      <c r="AW121" s="837"/>
      <c r="AX121" s="837"/>
      <c r="AY121" s="837"/>
      <c r="AZ121" s="837"/>
      <c r="BA121" s="837"/>
      <c r="BB121" s="837"/>
      <c r="BC121" s="830">
        <v>5.59</v>
      </c>
      <c r="BD121" s="339" t="s">
        <v>57</v>
      </c>
      <c r="BE121" s="1158" t="s">
        <v>57</v>
      </c>
    </row>
    <row r="122" spans="1:57" ht="57.75" customHeight="1" thickBot="1" x14ac:dyDescent="0.25">
      <c r="A122" s="1144">
        <v>5</v>
      </c>
      <c r="B122" s="106" t="s">
        <v>266</v>
      </c>
      <c r="C122" s="1137" t="s">
        <v>201</v>
      </c>
      <c r="D122" s="1137" t="s">
        <v>23</v>
      </c>
      <c r="E122" s="1137" t="s">
        <v>267</v>
      </c>
      <c r="F122" s="1137"/>
      <c r="G122" s="1137">
        <v>4</v>
      </c>
      <c r="H122" s="1139" t="s">
        <v>57</v>
      </c>
      <c r="I122" s="1139" t="s">
        <v>57</v>
      </c>
      <c r="J122" s="1137">
        <v>0</v>
      </c>
      <c r="K122" s="1139" t="s">
        <v>57</v>
      </c>
      <c r="L122" s="1139" t="s">
        <v>57</v>
      </c>
      <c r="M122" s="224">
        <v>4.47</v>
      </c>
      <c r="N122" s="225" t="s">
        <v>57</v>
      </c>
      <c r="O122" s="225" t="s">
        <v>57</v>
      </c>
      <c r="P122" s="1143">
        <v>4.2699999999999996</v>
      </c>
      <c r="Q122" s="225" t="s">
        <v>57</v>
      </c>
      <c r="R122" s="225" t="s">
        <v>57</v>
      </c>
      <c r="S122" s="1143">
        <v>4.26</v>
      </c>
      <c r="T122" s="225" t="s">
        <v>57</v>
      </c>
      <c r="U122" s="225" t="s">
        <v>57</v>
      </c>
      <c r="V122" s="223">
        <v>12.999999999999998</v>
      </c>
      <c r="W122" s="381" t="s">
        <v>57</v>
      </c>
      <c r="X122" s="381" t="s">
        <v>57</v>
      </c>
      <c r="Y122" s="224">
        <v>4.41</v>
      </c>
      <c r="Z122" s="381" t="s">
        <v>57</v>
      </c>
      <c r="AA122" s="381" t="s">
        <v>57</v>
      </c>
      <c r="AB122" s="1140">
        <v>17.409999999999997</v>
      </c>
      <c r="AC122" s="381" t="s">
        <v>57</v>
      </c>
      <c r="AD122" s="381" t="s">
        <v>57</v>
      </c>
      <c r="AE122" s="224">
        <v>4.57</v>
      </c>
      <c r="AF122" s="381" t="s">
        <v>57</v>
      </c>
      <c r="AG122" s="381" t="s">
        <v>57</v>
      </c>
      <c r="AH122" s="224">
        <f>M122+P122+S122+Y122+AE122</f>
        <v>21.979999999999997</v>
      </c>
      <c r="AI122" s="381" t="s">
        <v>57</v>
      </c>
      <c r="AJ122" s="381" t="s">
        <v>57</v>
      </c>
      <c r="AK122" s="1011">
        <v>4.6100000000000003</v>
      </c>
      <c r="AL122" s="1157" t="s">
        <v>57</v>
      </c>
      <c r="AM122" s="1157" t="s">
        <v>57</v>
      </c>
      <c r="AN122" s="224">
        <f>AK122+AE122+Y122+S122+P122+M122</f>
        <v>26.59</v>
      </c>
      <c r="AO122" s="381" t="s">
        <v>57</v>
      </c>
      <c r="AP122" s="381" t="s">
        <v>57</v>
      </c>
      <c r="AQ122" s="839"/>
      <c r="AR122" s="839"/>
      <c r="AS122" s="839"/>
      <c r="AT122" s="839"/>
      <c r="AU122" s="839"/>
      <c r="AV122" s="839"/>
      <c r="AW122" s="839"/>
      <c r="AX122" s="839"/>
      <c r="AY122" s="839"/>
      <c r="AZ122" s="839"/>
      <c r="BA122" s="839"/>
      <c r="BB122" s="839"/>
      <c r="BC122" s="834">
        <v>6.65</v>
      </c>
      <c r="BD122" s="381" t="s">
        <v>57</v>
      </c>
      <c r="BE122" s="1159" t="s">
        <v>57</v>
      </c>
    </row>
    <row r="123" spans="1:57" ht="43.5" customHeight="1" x14ac:dyDescent="0.2">
      <c r="A123" s="1222" t="s">
        <v>192</v>
      </c>
      <c r="B123" s="1222"/>
      <c r="C123" s="1222"/>
      <c r="D123" s="1222"/>
      <c r="E123" s="1222"/>
      <c r="F123" s="1222"/>
      <c r="G123" s="1222"/>
      <c r="H123" s="1222"/>
      <c r="I123" s="1222"/>
      <c r="J123" s="1222"/>
      <c r="K123" s="1222"/>
      <c r="L123" s="1222"/>
      <c r="M123" s="1222"/>
      <c r="N123" s="1222"/>
      <c r="O123" s="1222"/>
      <c r="P123" s="1222"/>
      <c r="Q123" s="1222"/>
      <c r="R123" s="1222"/>
      <c r="S123" s="1222"/>
      <c r="T123" s="1222"/>
      <c r="U123" s="1222"/>
      <c r="V123" s="1222"/>
      <c r="W123" s="1222"/>
      <c r="X123" s="1222"/>
      <c r="Y123" s="1222"/>
      <c r="Z123" s="1222"/>
      <c r="AA123" s="1222"/>
      <c r="AB123" s="1222"/>
      <c r="AC123" s="1222"/>
      <c r="AD123" s="1222"/>
      <c r="AE123" s="1222"/>
      <c r="AF123" s="1222"/>
      <c r="AG123" s="1222"/>
      <c r="AH123" s="1222"/>
      <c r="AI123" s="1222"/>
      <c r="AJ123" s="1222"/>
      <c r="AK123" s="1222"/>
      <c r="AL123" s="1222"/>
      <c r="AM123" s="1222"/>
      <c r="AN123" s="1222"/>
      <c r="AO123" s="1222"/>
      <c r="AP123" s="1222"/>
      <c r="AQ123" s="1222"/>
      <c r="AR123" s="1222"/>
      <c r="AS123" s="1222"/>
      <c r="AT123" s="1222"/>
      <c r="AU123" s="1222"/>
      <c r="AV123" s="1222"/>
      <c r="AW123" s="1222"/>
      <c r="AX123" s="1222"/>
      <c r="AY123" s="1222"/>
      <c r="AZ123" s="1222"/>
      <c r="BA123" s="1222"/>
      <c r="BB123" s="1222"/>
      <c r="BC123" s="1222"/>
      <c r="BD123" s="1222"/>
      <c r="BE123" s="1222"/>
    </row>
  </sheetData>
  <mergeCells count="404">
    <mergeCell ref="A1:BE1"/>
    <mergeCell ref="A2:BE2"/>
    <mergeCell ref="A3:BE3"/>
    <mergeCell ref="A5:BE5"/>
    <mergeCell ref="A6:A8"/>
    <mergeCell ref="B6:B8"/>
    <mergeCell ref="C6:C8"/>
    <mergeCell ref="D6:D8"/>
    <mergeCell ref="E6:E8"/>
    <mergeCell ref="F6:F8"/>
    <mergeCell ref="BC6:BE7"/>
    <mergeCell ref="K7:L7"/>
    <mergeCell ref="N7:O7"/>
    <mergeCell ref="Q7:R7"/>
    <mergeCell ref="S7:U7"/>
    <mergeCell ref="V7:X7"/>
    <mergeCell ref="Y7:AA7"/>
    <mergeCell ref="AB7:AD7"/>
    <mergeCell ref="AE7:AG7"/>
    <mergeCell ref="AH7:AJ7"/>
    <mergeCell ref="AE6:AJ6"/>
    <mergeCell ref="AK6:AP6"/>
    <mergeCell ref="AQ6:AS6"/>
    <mergeCell ref="AT6:AV6"/>
    <mergeCell ref="AW6:AY6"/>
    <mergeCell ref="AZ6:BB7"/>
    <mergeCell ref="AK7:AM7"/>
    <mergeCell ref="AN7:AP7"/>
    <mergeCell ref="AR7:AS7"/>
    <mergeCell ref="AU7:AV7"/>
    <mergeCell ref="J6:L6"/>
    <mergeCell ref="M6:O6"/>
    <mergeCell ref="P6:R6"/>
    <mergeCell ref="S6:X6"/>
    <mergeCell ref="AX7:AY7"/>
    <mergeCell ref="AN15:AP15"/>
    <mergeCell ref="A14:A16"/>
    <mergeCell ref="B14:B16"/>
    <mergeCell ref="C14:C16"/>
    <mergeCell ref="D14:D16"/>
    <mergeCell ref="E14:E16"/>
    <mergeCell ref="F14:F16"/>
    <mergeCell ref="G14:I15"/>
    <mergeCell ref="J14:L14"/>
    <mergeCell ref="M14:O14"/>
    <mergeCell ref="AB15:AD15"/>
    <mergeCell ref="G6:I7"/>
    <mergeCell ref="Y6:AD6"/>
    <mergeCell ref="AT14:AV14"/>
    <mergeCell ref="AW14:AY14"/>
    <mergeCell ref="AZ14:BB15"/>
    <mergeCell ref="BC14:BE15"/>
    <mergeCell ref="K15:L15"/>
    <mergeCell ref="N15:O15"/>
    <mergeCell ref="Q15:R15"/>
    <mergeCell ref="S15:U15"/>
    <mergeCell ref="V15:X15"/>
    <mergeCell ref="Y15:AA15"/>
    <mergeCell ref="P14:R14"/>
    <mergeCell ref="S14:X14"/>
    <mergeCell ref="Y14:AD14"/>
    <mergeCell ref="AE14:AJ14"/>
    <mergeCell ref="AK14:AP14"/>
    <mergeCell ref="AQ14:AS14"/>
    <mergeCell ref="AU15:AV15"/>
    <mergeCell ref="AX15:AY15"/>
    <mergeCell ref="AE15:AG15"/>
    <mergeCell ref="AH15:AJ15"/>
    <mergeCell ref="AK15:AM15"/>
    <mergeCell ref="AR15:AS15"/>
    <mergeCell ref="AQ23:AS23"/>
    <mergeCell ref="AT23:AV23"/>
    <mergeCell ref="AW23:AY23"/>
    <mergeCell ref="AZ23:BB24"/>
    <mergeCell ref="BC23:BE24"/>
    <mergeCell ref="K24:L24"/>
    <mergeCell ref="N24:O24"/>
    <mergeCell ref="Q24:R24"/>
    <mergeCell ref="S24:U24"/>
    <mergeCell ref="V24:X24"/>
    <mergeCell ref="M23:O23"/>
    <mergeCell ref="P23:R23"/>
    <mergeCell ref="S23:X23"/>
    <mergeCell ref="Y23:AD23"/>
    <mergeCell ref="AE23:AJ23"/>
    <mergeCell ref="AK23:AP23"/>
    <mergeCell ref="AR24:AS24"/>
    <mergeCell ref="AU24:AV24"/>
    <mergeCell ref="AX24:AY24"/>
    <mergeCell ref="AE24:AG24"/>
    <mergeCell ref="AH24:AJ24"/>
    <mergeCell ref="AK24:AM24"/>
    <mergeCell ref="AN24:AP24"/>
    <mergeCell ref="A32:A34"/>
    <mergeCell ref="B32:B34"/>
    <mergeCell ref="C32:C34"/>
    <mergeCell ref="D32:D34"/>
    <mergeCell ref="E32:E34"/>
    <mergeCell ref="F32:F34"/>
    <mergeCell ref="G32:I33"/>
    <mergeCell ref="Y24:AA24"/>
    <mergeCell ref="AB24:AD24"/>
    <mergeCell ref="V33:X33"/>
    <mergeCell ref="Y33:AA33"/>
    <mergeCell ref="A23:A25"/>
    <mergeCell ref="B23:B25"/>
    <mergeCell ref="C23:C25"/>
    <mergeCell ref="D23:D25"/>
    <mergeCell ref="E23:E25"/>
    <mergeCell ref="F23:F25"/>
    <mergeCell ref="G23:I24"/>
    <mergeCell ref="J23:L23"/>
    <mergeCell ref="AK32:AP32"/>
    <mergeCell ref="AQ32:AS32"/>
    <mergeCell ref="AT32:AV32"/>
    <mergeCell ref="AW32:AY32"/>
    <mergeCell ref="AZ32:BB33"/>
    <mergeCell ref="BC32:BE33"/>
    <mergeCell ref="AU33:AV33"/>
    <mergeCell ref="AX33:AY33"/>
    <mergeCell ref="J32:L32"/>
    <mergeCell ref="M32:O32"/>
    <mergeCell ref="P32:R32"/>
    <mergeCell ref="S32:X32"/>
    <mergeCell ref="Y32:AD32"/>
    <mergeCell ref="AE32:AJ32"/>
    <mergeCell ref="AB33:AD33"/>
    <mergeCell ref="AE33:AG33"/>
    <mergeCell ref="AH33:AJ33"/>
    <mergeCell ref="AK33:AM33"/>
    <mergeCell ref="AN33:AP33"/>
    <mergeCell ref="AR33:AS33"/>
    <mergeCell ref="K33:L33"/>
    <mergeCell ref="N33:O33"/>
    <mergeCell ref="Q33:R33"/>
    <mergeCell ref="S33:U33"/>
    <mergeCell ref="BC41:BE42"/>
    <mergeCell ref="K42:L42"/>
    <mergeCell ref="N42:O42"/>
    <mergeCell ref="Q42:R42"/>
    <mergeCell ref="S42:U42"/>
    <mergeCell ref="V42:X42"/>
    <mergeCell ref="Y42:AA42"/>
    <mergeCell ref="AB42:AD42"/>
    <mergeCell ref="AE42:AG42"/>
    <mergeCell ref="AH42:AJ42"/>
    <mergeCell ref="AE41:AJ41"/>
    <mergeCell ref="AK41:AP41"/>
    <mergeCell ref="AQ41:AS41"/>
    <mergeCell ref="AT41:AV41"/>
    <mergeCell ref="AW41:AY41"/>
    <mergeCell ref="AZ41:BB42"/>
    <mergeCell ref="AK42:AM42"/>
    <mergeCell ref="AN42:AP42"/>
    <mergeCell ref="AR42:AS42"/>
    <mergeCell ref="AU42:AV42"/>
    <mergeCell ref="J41:L41"/>
    <mergeCell ref="M41:O41"/>
    <mergeCell ref="P41:R41"/>
    <mergeCell ref="S41:X41"/>
    <mergeCell ref="AX42:AY42"/>
    <mergeCell ref="A49:A51"/>
    <mergeCell ref="B49:B51"/>
    <mergeCell ref="C49:C51"/>
    <mergeCell ref="D49:D51"/>
    <mergeCell ref="E49:E51"/>
    <mergeCell ref="F49:F51"/>
    <mergeCell ref="G49:I50"/>
    <mergeCell ref="J49:L49"/>
    <mergeCell ref="M49:O49"/>
    <mergeCell ref="G41:I42"/>
    <mergeCell ref="Y41:AD41"/>
    <mergeCell ref="A41:A43"/>
    <mergeCell ref="B41:B43"/>
    <mergeCell ref="C41:C43"/>
    <mergeCell ref="D41:D43"/>
    <mergeCell ref="E41:E43"/>
    <mergeCell ref="F41:F43"/>
    <mergeCell ref="AT49:AV49"/>
    <mergeCell ref="AW49:AY49"/>
    <mergeCell ref="AB50:AD50"/>
    <mergeCell ref="AZ49:BB50"/>
    <mergeCell ref="BC49:BE50"/>
    <mergeCell ref="K50:L50"/>
    <mergeCell ref="N50:O50"/>
    <mergeCell ref="Q50:R50"/>
    <mergeCell ref="S50:U50"/>
    <mergeCell ref="V50:X50"/>
    <mergeCell ref="Y50:AA50"/>
    <mergeCell ref="P49:R49"/>
    <mergeCell ref="S49:X49"/>
    <mergeCell ref="Y49:AD49"/>
    <mergeCell ref="AE49:AJ49"/>
    <mergeCell ref="AK49:AP49"/>
    <mergeCell ref="AQ49:AS49"/>
    <mergeCell ref="AU50:AV50"/>
    <mergeCell ref="AX50:AY50"/>
    <mergeCell ref="AE50:AG50"/>
    <mergeCell ref="AH50:AJ50"/>
    <mergeCell ref="AK50:AM50"/>
    <mergeCell ref="AN50:AP50"/>
    <mergeCell ref="AR50:AS50"/>
    <mergeCell ref="AQ59:AS59"/>
    <mergeCell ref="AT59:AV59"/>
    <mergeCell ref="AW59:AY59"/>
    <mergeCell ref="AZ59:BB60"/>
    <mergeCell ref="BC59:BE60"/>
    <mergeCell ref="K60:L60"/>
    <mergeCell ref="N60:O60"/>
    <mergeCell ref="Q60:R60"/>
    <mergeCell ref="S60:U60"/>
    <mergeCell ref="V60:X60"/>
    <mergeCell ref="M59:O59"/>
    <mergeCell ref="P59:R59"/>
    <mergeCell ref="S59:X59"/>
    <mergeCell ref="Y59:AD59"/>
    <mergeCell ref="AE59:AJ59"/>
    <mergeCell ref="AK59:AP59"/>
    <mergeCell ref="AR60:AS60"/>
    <mergeCell ref="AU60:AV60"/>
    <mergeCell ref="AX60:AY60"/>
    <mergeCell ref="AE60:AG60"/>
    <mergeCell ref="AH60:AJ60"/>
    <mergeCell ref="AK60:AM60"/>
    <mergeCell ref="AN60:AP60"/>
    <mergeCell ref="J59:L59"/>
    <mergeCell ref="A68:A70"/>
    <mergeCell ref="B68:B70"/>
    <mergeCell ref="C68:C70"/>
    <mergeCell ref="D68:D70"/>
    <mergeCell ref="E68:E70"/>
    <mergeCell ref="F68:F70"/>
    <mergeCell ref="G68:I69"/>
    <mergeCell ref="Y60:AA60"/>
    <mergeCell ref="AB60:AD60"/>
    <mergeCell ref="V69:X69"/>
    <mergeCell ref="Y69:AA69"/>
    <mergeCell ref="A59:A61"/>
    <mergeCell ref="B59:B61"/>
    <mergeCell ref="C59:C61"/>
    <mergeCell ref="D59:D61"/>
    <mergeCell ref="E59:E61"/>
    <mergeCell ref="F59:F61"/>
    <mergeCell ref="G59:I60"/>
    <mergeCell ref="AK68:AP68"/>
    <mergeCell ref="AQ68:AS68"/>
    <mergeCell ref="AT68:AV68"/>
    <mergeCell ref="AW68:AY68"/>
    <mergeCell ref="AZ68:BB69"/>
    <mergeCell ref="BC68:BE69"/>
    <mergeCell ref="AU69:AV69"/>
    <mergeCell ref="AX69:AY69"/>
    <mergeCell ref="J68:L68"/>
    <mergeCell ref="M68:O68"/>
    <mergeCell ref="P68:R68"/>
    <mergeCell ref="S68:X68"/>
    <mergeCell ref="Y68:AD68"/>
    <mergeCell ref="AE68:AJ68"/>
    <mergeCell ref="AB69:AD69"/>
    <mergeCell ref="AE69:AG69"/>
    <mergeCell ref="AH69:AJ69"/>
    <mergeCell ref="AK69:AM69"/>
    <mergeCell ref="AN69:AP69"/>
    <mergeCell ref="AR69:AS69"/>
    <mergeCell ref="K69:L69"/>
    <mergeCell ref="N69:O69"/>
    <mergeCell ref="Q69:R69"/>
    <mergeCell ref="S69:U69"/>
    <mergeCell ref="A77:BE77"/>
    <mergeCell ref="A78:A80"/>
    <mergeCell ref="B78:B80"/>
    <mergeCell ref="C78:C80"/>
    <mergeCell ref="D78:D80"/>
    <mergeCell ref="E78:E80"/>
    <mergeCell ref="F78:F80"/>
    <mergeCell ref="G78:I79"/>
    <mergeCell ref="J78:L78"/>
    <mergeCell ref="M78:O78"/>
    <mergeCell ref="AT78:AV78"/>
    <mergeCell ref="AW78:AY78"/>
    <mergeCell ref="AZ78:BB79"/>
    <mergeCell ref="BC78:BE79"/>
    <mergeCell ref="K79:L79"/>
    <mergeCell ref="N79:O79"/>
    <mergeCell ref="Q79:R79"/>
    <mergeCell ref="S79:U79"/>
    <mergeCell ref="V79:X79"/>
    <mergeCell ref="Y79:AA79"/>
    <mergeCell ref="P78:R78"/>
    <mergeCell ref="S78:X78"/>
    <mergeCell ref="Y78:AD78"/>
    <mergeCell ref="AE78:AJ78"/>
    <mergeCell ref="AK78:AP78"/>
    <mergeCell ref="AQ78:AS78"/>
    <mergeCell ref="AU79:AV79"/>
    <mergeCell ref="AX79:AY79"/>
    <mergeCell ref="A89:BE89"/>
    <mergeCell ref="A91:A93"/>
    <mergeCell ref="B91:B93"/>
    <mergeCell ref="C91:C93"/>
    <mergeCell ref="D91:D93"/>
    <mergeCell ref="E91:E93"/>
    <mergeCell ref="F91:F93"/>
    <mergeCell ref="G91:I92"/>
    <mergeCell ref="AB79:AD79"/>
    <mergeCell ref="AE79:AG79"/>
    <mergeCell ref="AH79:AJ79"/>
    <mergeCell ref="AK79:AM79"/>
    <mergeCell ref="AN79:AP79"/>
    <mergeCell ref="AR79:AS79"/>
    <mergeCell ref="AK91:AP91"/>
    <mergeCell ref="AQ91:AS91"/>
    <mergeCell ref="AT91:AV91"/>
    <mergeCell ref="AW91:AY91"/>
    <mergeCell ref="AZ91:BB92"/>
    <mergeCell ref="BC91:BE92"/>
    <mergeCell ref="AU92:AV92"/>
    <mergeCell ref="AX92:AY92"/>
    <mergeCell ref="J91:L91"/>
    <mergeCell ref="M91:O91"/>
    <mergeCell ref="P91:R91"/>
    <mergeCell ref="S91:X91"/>
    <mergeCell ref="Y91:AD91"/>
    <mergeCell ref="AE91:AJ91"/>
    <mergeCell ref="AB92:AD92"/>
    <mergeCell ref="AE92:AG92"/>
    <mergeCell ref="AH92:AJ92"/>
    <mergeCell ref="AK92:AM92"/>
    <mergeCell ref="AN92:AP92"/>
    <mergeCell ref="AR92:AS92"/>
    <mergeCell ref="K92:L92"/>
    <mergeCell ref="N92:O92"/>
    <mergeCell ref="Q92:R92"/>
    <mergeCell ref="S92:U92"/>
    <mergeCell ref="V92:X92"/>
    <mergeCell ref="Y92:AA92"/>
    <mergeCell ref="A102:BE102"/>
    <mergeCell ref="A103:A105"/>
    <mergeCell ref="B103:B105"/>
    <mergeCell ref="C103:C105"/>
    <mergeCell ref="D103:D105"/>
    <mergeCell ref="E103:E105"/>
    <mergeCell ref="F103:F105"/>
    <mergeCell ref="G103:I104"/>
    <mergeCell ref="J103:L103"/>
    <mergeCell ref="M103:O103"/>
    <mergeCell ref="AT103:AV103"/>
    <mergeCell ref="AW103:AY103"/>
    <mergeCell ref="AZ103:BB104"/>
    <mergeCell ref="BC103:BE104"/>
    <mergeCell ref="K104:L104"/>
    <mergeCell ref="N104:O104"/>
    <mergeCell ref="Q104:R104"/>
    <mergeCell ref="S104:U104"/>
    <mergeCell ref="V104:X104"/>
    <mergeCell ref="Y104:AA104"/>
    <mergeCell ref="P103:R103"/>
    <mergeCell ref="S103:X103"/>
    <mergeCell ref="Y103:AD103"/>
    <mergeCell ref="AE103:AJ103"/>
    <mergeCell ref="AK103:AP103"/>
    <mergeCell ref="AQ103:AS103"/>
    <mergeCell ref="AU104:AV104"/>
    <mergeCell ref="AX104:AY104"/>
    <mergeCell ref="A115:A117"/>
    <mergeCell ref="B115:B117"/>
    <mergeCell ref="C115:C117"/>
    <mergeCell ref="D115:D117"/>
    <mergeCell ref="E115:E117"/>
    <mergeCell ref="F115:F117"/>
    <mergeCell ref="G115:I116"/>
    <mergeCell ref="J115:L115"/>
    <mergeCell ref="AB104:AD104"/>
    <mergeCell ref="AE104:AG104"/>
    <mergeCell ref="AH104:AJ104"/>
    <mergeCell ref="AK104:AM104"/>
    <mergeCell ref="AN104:AP104"/>
    <mergeCell ref="AR104:AS104"/>
    <mergeCell ref="AQ115:AS115"/>
    <mergeCell ref="AT115:AV115"/>
    <mergeCell ref="AW115:AY115"/>
    <mergeCell ref="A123:BE123"/>
    <mergeCell ref="Y116:AA116"/>
    <mergeCell ref="AB116:AD116"/>
    <mergeCell ref="AE116:AG116"/>
    <mergeCell ref="AH116:AJ116"/>
    <mergeCell ref="AK116:AM116"/>
    <mergeCell ref="AN116:AP116"/>
    <mergeCell ref="AZ115:BB116"/>
    <mergeCell ref="BC115:BE116"/>
    <mergeCell ref="K116:L116"/>
    <mergeCell ref="N116:O116"/>
    <mergeCell ref="Q116:R116"/>
    <mergeCell ref="S116:U116"/>
    <mergeCell ref="V116:X116"/>
    <mergeCell ref="M115:O115"/>
    <mergeCell ref="P115:R115"/>
    <mergeCell ref="S115:X115"/>
    <mergeCell ref="Y115:AD115"/>
    <mergeCell ref="AE115:AJ115"/>
    <mergeCell ref="AK115:AP115"/>
    <mergeCell ref="AR116:AS116"/>
    <mergeCell ref="AU116:AV116"/>
    <mergeCell ref="AX116:AY116"/>
  </mergeCells>
  <pageMargins left="0.23622047244094491" right="0.23622047244094491" top="0.74803149606299213" bottom="0.74803149606299213" header="0.31496062992125984" footer="0.31496062992125984"/>
  <pageSetup paperSize="9" scale="47" firstPageNumber="16" fitToHeight="0" orientation="landscape" useFirstPageNumber="1" r:id="rId1"/>
  <headerFooter>
    <oddFooter>&amp;C&amp;16&amp;P</oddFooter>
  </headerFooter>
  <rowBreaks count="3" manualBreakCount="3">
    <brk id="29" max="53" man="1"/>
    <brk id="55" max="53" man="1"/>
    <brk id="87" max="5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6"/>
  <sheetViews>
    <sheetView topLeftCell="A259" zoomScale="80" zoomScaleNormal="80" zoomScaleSheetLayoutView="55" workbookViewId="0">
      <selection activeCell="AP8" sqref="AP8"/>
    </sheetView>
  </sheetViews>
  <sheetFormatPr defaultRowHeight="12.75" x14ac:dyDescent="0.2"/>
  <cols>
    <col min="1" max="1" width="29.7109375" style="94" customWidth="1"/>
    <col min="2" max="2" width="9.7109375" style="94" customWidth="1"/>
    <col min="3" max="3" width="21.5703125" style="94" customWidth="1"/>
    <col min="4" max="4" width="9.28515625" style="94" customWidth="1"/>
    <col min="5" max="5" width="7.7109375" style="94" customWidth="1"/>
    <col min="6" max="6" width="8.7109375" style="94" customWidth="1"/>
    <col min="7" max="8" width="3.7109375" style="94" customWidth="1"/>
    <col min="9" max="9" width="11.140625" style="94" customWidth="1"/>
    <col min="10" max="11" width="3.7109375" style="94" customWidth="1"/>
    <col min="12" max="12" width="7.7109375" style="94" customWidth="1"/>
    <col min="13" max="14" width="3.7109375" style="94" customWidth="1"/>
    <col min="15" max="15" width="7.7109375" style="94" customWidth="1"/>
    <col min="16" max="17" width="3.7109375" style="94" customWidth="1"/>
    <col min="18" max="18" width="10.140625" style="94" customWidth="1"/>
    <col min="19" max="20" width="3.7109375" style="94" customWidth="1"/>
    <col min="21" max="21" width="10.85546875" style="94" customWidth="1"/>
    <col min="22" max="23" width="3.7109375" style="94" customWidth="1"/>
    <col min="24" max="24" width="10.85546875" style="94" customWidth="1"/>
    <col min="25" max="26" width="3.7109375" style="94" customWidth="1"/>
    <col min="27" max="27" width="10.28515625" style="94" customWidth="1"/>
    <col min="28" max="29" width="3.7109375" style="94" customWidth="1"/>
    <col min="30" max="30" width="11.140625" style="8" customWidth="1"/>
    <col min="31" max="32" width="3.7109375" style="94" hidden="1" customWidth="1"/>
    <col min="33" max="33" width="7.7109375" style="94" hidden="1" customWidth="1"/>
    <col min="34" max="35" width="3.7109375" style="94" hidden="1" customWidth="1"/>
    <col min="36" max="36" width="7.7109375" style="94" hidden="1" customWidth="1"/>
    <col min="37" max="38" width="3.7109375" style="94" hidden="1" customWidth="1"/>
    <col min="39" max="39" width="0.85546875" style="94" hidden="1" customWidth="1"/>
    <col min="40" max="40" width="56.85546875" style="94" customWidth="1"/>
    <col min="41" max="41" width="60" style="94" hidden="1" customWidth="1"/>
    <col min="42" max="42" width="39.85546875" style="94" customWidth="1"/>
    <col min="43" max="257" width="9.140625" style="94"/>
    <col min="258" max="258" width="17.85546875" style="94" customWidth="1"/>
    <col min="259" max="261" width="9.140625" style="94"/>
    <col min="262" max="262" width="12.42578125" style="94" customWidth="1"/>
    <col min="263" max="513" width="9.140625" style="94"/>
    <col min="514" max="514" width="17.85546875" style="94" customWidth="1"/>
    <col min="515" max="517" width="9.140625" style="94"/>
    <col min="518" max="518" width="12.42578125" style="94" customWidth="1"/>
    <col min="519" max="769" width="9.140625" style="94"/>
    <col min="770" max="770" width="17.85546875" style="94" customWidth="1"/>
    <col min="771" max="773" width="9.140625" style="94"/>
    <col min="774" max="774" width="12.42578125" style="94" customWidth="1"/>
    <col min="775" max="1025" width="9.140625" style="94"/>
    <col min="1026" max="1026" width="17.85546875" style="94" customWidth="1"/>
    <col min="1027" max="1029" width="9.140625" style="94"/>
    <col min="1030" max="1030" width="12.42578125" style="94" customWidth="1"/>
    <col min="1031" max="1281" width="9.140625" style="94"/>
    <col min="1282" max="1282" width="17.85546875" style="94" customWidth="1"/>
    <col min="1283" max="1285" width="9.140625" style="94"/>
    <col min="1286" max="1286" width="12.42578125" style="94" customWidth="1"/>
    <col min="1287" max="1537" width="9.140625" style="94"/>
    <col min="1538" max="1538" width="17.85546875" style="94" customWidth="1"/>
    <col min="1539" max="1541" width="9.140625" style="94"/>
    <col min="1542" max="1542" width="12.42578125" style="94" customWidth="1"/>
    <col min="1543" max="1793" width="9.140625" style="94"/>
    <col min="1794" max="1794" width="17.85546875" style="94" customWidth="1"/>
    <col min="1795" max="1797" width="9.140625" style="94"/>
    <col min="1798" max="1798" width="12.42578125" style="94" customWidth="1"/>
    <col min="1799" max="2049" width="9.140625" style="94"/>
    <col min="2050" max="2050" width="17.85546875" style="94" customWidth="1"/>
    <col min="2051" max="2053" width="9.140625" style="94"/>
    <col min="2054" max="2054" width="12.42578125" style="94" customWidth="1"/>
    <col min="2055" max="2305" width="9.140625" style="94"/>
    <col min="2306" max="2306" width="17.85546875" style="94" customWidth="1"/>
    <col min="2307" max="2309" width="9.140625" style="94"/>
    <col min="2310" max="2310" width="12.42578125" style="94" customWidth="1"/>
    <col min="2311" max="2561" width="9.140625" style="94"/>
    <col min="2562" max="2562" width="17.85546875" style="94" customWidth="1"/>
    <col min="2563" max="2565" width="9.140625" style="94"/>
    <col min="2566" max="2566" width="12.42578125" style="94" customWidth="1"/>
    <col min="2567" max="2817" width="9.140625" style="94"/>
    <col min="2818" max="2818" width="17.85546875" style="94" customWidth="1"/>
    <col min="2819" max="2821" width="9.140625" style="94"/>
    <col min="2822" max="2822" width="12.42578125" style="94" customWidth="1"/>
    <col min="2823" max="3073" width="9.140625" style="94"/>
    <col min="3074" max="3074" width="17.85546875" style="94" customWidth="1"/>
    <col min="3075" max="3077" width="9.140625" style="94"/>
    <col min="3078" max="3078" width="12.42578125" style="94" customWidth="1"/>
    <col min="3079" max="3329" width="9.140625" style="94"/>
    <col min="3330" max="3330" width="17.85546875" style="94" customWidth="1"/>
    <col min="3331" max="3333" width="9.140625" style="94"/>
    <col min="3334" max="3334" width="12.42578125" style="94" customWidth="1"/>
    <col min="3335" max="3585" width="9.140625" style="94"/>
    <col min="3586" max="3586" width="17.85546875" style="94" customWidth="1"/>
    <col min="3587" max="3589" width="9.140625" style="94"/>
    <col min="3590" max="3590" width="12.42578125" style="94" customWidth="1"/>
    <col min="3591" max="3841" width="9.140625" style="94"/>
    <col min="3842" max="3842" width="17.85546875" style="94" customWidth="1"/>
    <col min="3843" max="3845" width="9.140625" style="94"/>
    <col min="3846" max="3846" width="12.42578125" style="94" customWidth="1"/>
    <col min="3847" max="4097" width="9.140625" style="94"/>
    <col min="4098" max="4098" width="17.85546875" style="94" customWidth="1"/>
    <col min="4099" max="4101" width="9.140625" style="94"/>
    <col min="4102" max="4102" width="12.42578125" style="94" customWidth="1"/>
    <col min="4103" max="4353" width="9.140625" style="94"/>
    <col min="4354" max="4354" width="17.85546875" style="94" customWidth="1"/>
    <col min="4355" max="4357" width="9.140625" style="94"/>
    <col min="4358" max="4358" width="12.42578125" style="94" customWidth="1"/>
    <col min="4359" max="4609" width="9.140625" style="94"/>
    <col min="4610" max="4610" width="17.85546875" style="94" customWidth="1"/>
    <col min="4611" max="4613" width="9.140625" style="94"/>
    <col min="4614" max="4614" width="12.42578125" style="94" customWidth="1"/>
    <col min="4615" max="4865" width="9.140625" style="94"/>
    <col min="4866" max="4866" width="17.85546875" style="94" customWidth="1"/>
    <col min="4867" max="4869" width="9.140625" style="94"/>
    <col min="4870" max="4870" width="12.42578125" style="94" customWidth="1"/>
    <col min="4871" max="5121" width="9.140625" style="94"/>
    <col min="5122" max="5122" width="17.85546875" style="94" customWidth="1"/>
    <col min="5123" max="5125" width="9.140625" style="94"/>
    <col min="5126" max="5126" width="12.42578125" style="94" customWidth="1"/>
    <col min="5127" max="5377" width="9.140625" style="94"/>
    <col min="5378" max="5378" width="17.85546875" style="94" customWidth="1"/>
    <col min="5379" max="5381" width="9.140625" style="94"/>
    <col min="5382" max="5382" width="12.42578125" style="94" customWidth="1"/>
    <col min="5383" max="5633" width="9.140625" style="94"/>
    <col min="5634" max="5634" width="17.85546875" style="94" customWidth="1"/>
    <col min="5635" max="5637" width="9.140625" style="94"/>
    <col min="5638" max="5638" width="12.42578125" style="94" customWidth="1"/>
    <col min="5639" max="5889" width="9.140625" style="94"/>
    <col min="5890" max="5890" width="17.85546875" style="94" customWidth="1"/>
    <col min="5891" max="5893" width="9.140625" style="94"/>
    <col min="5894" max="5894" width="12.42578125" style="94" customWidth="1"/>
    <col min="5895" max="6145" width="9.140625" style="94"/>
    <col min="6146" max="6146" width="17.85546875" style="94" customWidth="1"/>
    <col min="6147" max="6149" width="9.140625" style="94"/>
    <col min="6150" max="6150" width="12.42578125" style="94" customWidth="1"/>
    <col min="6151" max="6401" width="9.140625" style="94"/>
    <col min="6402" max="6402" width="17.85546875" style="94" customWidth="1"/>
    <col min="6403" max="6405" width="9.140625" style="94"/>
    <col min="6406" max="6406" width="12.42578125" style="94" customWidth="1"/>
    <col min="6407" max="6657" width="9.140625" style="94"/>
    <col min="6658" max="6658" width="17.85546875" style="94" customWidth="1"/>
    <col min="6659" max="6661" width="9.140625" style="94"/>
    <col min="6662" max="6662" width="12.42578125" style="94" customWidth="1"/>
    <col min="6663" max="6913" width="9.140625" style="94"/>
    <col min="6914" max="6914" width="17.85546875" style="94" customWidth="1"/>
    <col min="6915" max="6917" width="9.140625" style="94"/>
    <col min="6918" max="6918" width="12.42578125" style="94" customWidth="1"/>
    <col min="6919" max="7169" width="9.140625" style="94"/>
    <col min="7170" max="7170" width="17.85546875" style="94" customWidth="1"/>
    <col min="7171" max="7173" width="9.140625" style="94"/>
    <col min="7174" max="7174" width="12.42578125" style="94" customWidth="1"/>
    <col min="7175" max="7425" width="9.140625" style="94"/>
    <col min="7426" max="7426" width="17.85546875" style="94" customWidth="1"/>
    <col min="7427" max="7429" width="9.140625" style="94"/>
    <col min="7430" max="7430" width="12.42578125" style="94" customWidth="1"/>
    <col min="7431" max="7681" width="9.140625" style="94"/>
    <col min="7682" max="7682" width="17.85546875" style="94" customWidth="1"/>
    <col min="7683" max="7685" width="9.140625" style="94"/>
    <col min="7686" max="7686" width="12.42578125" style="94" customWidth="1"/>
    <col min="7687" max="7937" width="9.140625" style="94"/>
    <col min="7938" max="7938" width="17.85546875" style="94" customWidth="1"/>
    <col min="7939" max="7941" width="9.140625" style="94"/>
    <col min="7942" max="7942" width="12.42578125" style="94" customWidth="1"/>
    <col min="7943" max="8193" width="9.140625" style="94"/>
    <col min="8194" max="8194" width="17.85546875" style="94" customWidth="1"/>
    <col min="8195" max="8197" width="9.140625" style="94"/>
    <col min="8198" max="8198" width="12.42578125" style="94" customWidth="1"/>
    <col min="8199" max="8449" width="9.140625" style="94"/>
    <col min="8450" max="8450" width="17.85546875" style="94" customWidth="1"/>
    <col min="8451" max="8453" width="9.140625" style="94"/>
    <col min="8454" max="8454" width="12.42578125" style="94" customWidth="1"/>
    <col min="8455" max="8705" width="9.140625" style="94"/>
    <col min="8706" max="8706" width="17.85546875" style="94" customWidth="1"/>
    <col min="8707" max="8709" width="9.140625" style="94"/>
    <col min="8710" max="8710" width="12.42578125" style="94" customWidth="1"/>
    <col min="8711" max="8961" width="9.140625" style="94"/>
    <col min="8962" max="8962" width="17.85546875" style="94" customWidth="1"/>
    <col min="8963" max="8965" width="9.140625" style="94"/>
    <col min="8966" max="8966" width="12.42578125" style="94" customWidth="1"/>
    <col min="8967" max="9217" width="9.140625" style="94"/>
    <col min="9218" max="9218" width="17.85546875" style="94" customWidth="1"/>
    <col min="9219" max="9221" width="9.140625" style="94"/>
    <col min="9222" max="9222" width="12.42578125" style="94" customWidth="1"/>
    <col min="9223" max="9473" width="9.140625" style="94"/>
    <col min="9474" max="9474" width="17.85546875" style="94" customWidth="1"/>
    <col min="9475" max="9477" width="9.140625" style="94"/>
    <col min="9478" max="9478" width="12.42578125" style="94" customWidth="1"/>
    <col min="9479" max="9729" width="9.140625" style="94"/>
    <col min="9730" max="9730" width="17.85546875" style="94" customWidth="1"/>
    <col min="9731" max="9733" width="9.140625" style="94"/>
    <col min="9734" max="9734" width="12.42578125" style="94" customWidth="1"/>
    <col min="9735" max="9985" width="9.140625" style="94"/>
    <col min="9986" max="9986" width="17.85546875" style="94" customWidth="1"/>
    <col min="9987" max="9989" width="9.140625" style="94"/>
    <col min="9990" max="9990" width="12.42578125" style="94" customWidth="1"/>
    <col min="9991" max="10241" width="9.140625" style="94"/>
    <col min="10242" max="10242" width="17.85546875" style="94" customWidth="1"/>
    <col min="10243" max="10245" width="9.140625" style="94"/>
    <col min="10246" max="10246" width="12.42578125" style="94" customWidth="1"/>
    <col min="10247" max="10497" width="9.140625" style="94"/>
    <col min="10498" max="10498" width="17.85546875" style="94" customWidth="1"/>
    <col min="10499" max="10501" width="9.140625" style="94"/>
    <col min="10502" max="10502" width="12.42578125" style="94" customWidth="1"/>
    <col min="10503" max="10753" width="9.140625" style="94"/>
    <col min="10754" max="10754" width="17.85546875" style="94" customWidth="1"/>
    <col min="10755" max="10757" width="9.140625" style="94"/>
    <col min="10758" max="10758" width="12.42578125" style="94" customWidth="1"/>
    <col min="10759" max="11009" width="9.140625" style="94"/>
    <col min="11010" max="11010" width="17.85546875" style="94" customWidth="1"/>
    <col min="11011" max="11013" width="9.140625" style="94"/>
    <col min="11014" max="11014" width="12.42578125" style="94" customWidth="1"/>
    <col min="11015" max="11265" width="9.140625" style="94"/>
    <col min="11266" max="11266" width="17.85546875" style="94" customWidth="1"/>
    <col min="11267" max="11269" width="9.140625" style="94"/>
    <col min="11270" max="11270" width="12.42578125" style="94" customWidth="1"/>
    <col min="11271" max="11521" width="9.140625" style="94"/>
    <col min="11522" max="11522" width="17.85546875" style="94" customWidth="1"/>
    <col min="11523" max="11525" width="9.140625" style="94"/>
    <col min="11526" max="11526" width="12.42578125" style="94" customWidth="1"/>
    <col min="11527" max="11777" width="9.140625" style="94"/>
    <col min="11778" max="11778" width="17.85546875" style="94" customWidth="1"/>
    <col min="11779" max="11781" width="9.140625" style="94"/>
    <col min="11782" max="11782" width="12.42578125" style="94" customWidth="1"/>
    <col min="11783" max="12033" width="9.140625" style="94"/>
    <col min="12034" max="12034" width="17.85546875" style="94" customWidth="1"/>
    <col min="12035" max="12037" width="9.140625" style="94"/>
    <col min="12038" max="12038" width="12.42578125" style="94" customWidth="1"/>
    <col min="12039" max="12289" width="9.140625" style="94"/>
    <col min="12290" max="12290" width="17.85546875" style="94" customWidth="1"/>
    <col min="12291" max="12293" width="9.140625" style="94"/>
    <col min="12294" max="12294" width="12.42578125" style="94" customWidth="1"/>
    <col min="12295" max="12545" width="9.140625" style="94"/>
    <col min="12546" max="12546" width="17.85546875" style="94" customWidth="1"/>
    <col min="12547" max="12549" width="9.140625" style="94"/>
    <col min="12550" max="12550" width="12.42578125" style="94" customWidth="1"/>
    <col min="12551" max="12801" width="9.140625" style="94"/>
    <col min="12802" max="12802" width="17.85546875" style="94" customWidth="1"/>
    <col min="12803" max="12805" width="9.140625" style="94"/>
    <col min="12806" max="12806" width="12.42578125" style="94" customWidth="1"/>
    <col min="12807" max="13057" width="9.140625" style="94"/>
    <col min="13058" max="13058" width="17.85546875" style="94" customWidth="1"/>
    <col min="13059" max="13061" width="9.140625" style="94"/>
    <col min="13062" max="13062" width="12.42578125" style="94" customWidth="1"/>
    <col min="13063" max="13313" width="9.140625" style="94"/>
    <col min="13314" max="13314" width="17.85546875" style="94" customWidth="1"/>
    <col min="13315" max="13317" width="9.140625" style="94"/>
    <col min="13318" max="13318" width="12.42578125" style="94" customWidth="1"/>
    <col min="13319" max="13569" width="9.140625" style="94"/>
    <col min="13570" max="13570" width="17.85546875" style="94" customWidth="1"/>
    <col min="13571" max="13573" width="9.140625" style="94"/>
    <col min="13574" max="13574" width="12.42578125" style="94" customWidth="1"/>
    <col min="13575" max="13825" width="9.140625" style="94"/>
    <col min="13826" max="13826" width="17.85546875" style="94" customWidth="1"/>
    <col min="13827" max="13829" width="9.140625" style="94"/>
    <col min="13830" max="13830" width="12.42578125" style="94" customWidth="1"/>
    <col min="13831" max="14081" width="9.140625" style="94"/>
    <col min="14082" max="14082" width="17.85546875" style="94" customWidth="1"/>
    <col min="14083" max="14085" width="9.140625" style="94"/>
    <col min="14086" max="14086" width="12.42578125" style="94" customWidth="1"/>
    <col min="14087" max="14337" width="9.140625" style="94"/>
    <col min="14338" max="14338" width="17.85546875" style="94" customWidth="1"/>
    <col min="14339" max="14341" width="9.140625" style="94"/>
    <col min="14342" max="14342" width="12.42578125" style="94" customWidth="1"/>
    <col min="14343" max="14593" width="9.140625" style="94"/>
    <col min="14594" max="14594" width="17.85546875" style="94" customWidth="1"/>
    <col min="14595" max="14597" width="9.140625" style="94"/>
    <col min="14598" max="14598" width="12.42578125" style="94" customWidth="1"/>
    <col min="14599" max="14849" width="9.140625" style="94"/>
    <col min="14850" max="14850" width="17.85546875" style="94" customWidth="1"/>
    <col min="14851" max="14853" width="9.140625" style="94"/>
    <col min="14854" max="14854" width="12.42578125" style="94" customWidth="1"/>
    <col min="14855" max="15105" width="9.140625" style="94"/>
    <col min="15106" max="15106" width="17.85546875" style="94" customWidth="1"/>
    <col min="15107" max="15109" width="9.140625" style="94"/>
    <col min="15110" max="15110" width="12.42578125" style="94" customWidth="1"/>
    <col min="15111" max="15361" width="9.140625" style="94"/>
    <col min="15362" max="15362" width="17.85546875" style="94" customWidth="1"/>
    <col min="15363" max="15365" width="9.140625" style="94"/>
    <col min="15366" max="15366" width="12.42578125" style="94" customWidth="1"/>
    <col min="15367" max="15617" width="9.140625" style="94"/>
    <col min="15618" max="15618" width="17.85546875" style="94" customWidth="1"/>
    <col min="15619" max="15621" width="9.140625" style="94"/>
    <col min="15622" max="15622" width="12.42578125" style="94" customWidth="1"/>
    <col min="15623" max="15873" width="9.140625" style="94"/>
    <col min="15874" max="15874" width="17.85546875" style="94" customWidth="1"/>
    <col min="15875" max="15877" width="9.140625" style="94"/>
    <col min="15878" max="15878" width="12.42578125" style="94" customWidth="1"/>
    <col min="15879" max="16129" width="9.140625" style="94"/>
    <col min="16130" max="16130" width="17.85546875" style="94" customWidth="1"/>
    <col min="16131" max="16133" width="9.140625" style="94"/>
    <col min="16134" max="16134" width="12.42578125" style="94" customWidth="1"/>
    <col min="16135" max="16384" width="9.140625" style="94"/>
  </cols>
  <sheetData>
    <row r="1" spans="1:42" s="6" customFormat="1" ht="14.25" customHeight="1" x14ac:dyDescent="0.2">
      <c r="A1" s="1231"/>
      <c r="B1" s="1231"/>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231"/>
      <c r="AH1" s="1231"/>
      <c r="AI1" s="1231"/>
      <c r="AJ1" s="1231"/>
      <c r="AK1" s="1231"/>
      <c r="AL1" s="1231"/>
      <c r="AM1" s="1231"/>
      <c r="AN1" s="1231"/>
    </row>
    <row r="2" spans="1:42" s="6" customFormat="1" ht="27.75" customHeight="1" x14ac:dyDescent="0.2">
      <c r="A2" s="1213" t="s">
        <v>590</v>
      </c>
      <c r="B2" s="1213"/>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AD2" s="1213"/>
      <c r="AE2" s="1213"/>
      <c r="AF2" s="1213"/>
      <c r="AG2" s="1213"/>
      <c r="AH2" s="1213"/>
      <c r="AI2" s="1213"/>
      <c r="AJ2" s="1213"/>
      <c r="AK2" s="1213"/>
      <c r="AL2" s="1213"/>
      <c r="AM2" s="1213"/>
      <c r="AN2" s="1213"/>
    </row>
    <row r="3" spans="1:42" ht="15" x14ac:dyDescent="0.25">
      <c r="A3" s="63" t="s">
        <v>364</v>
      </c>
      <c r="B3" s="64"/>
    </row>
    <row r="4" spans="1:42" ht="27.75" customHeight="1" x14ac:dyDescent="0.2">
      <c r="A4" s="1292" t="s">
        <v>591</v>
      </c>
      <c r="B4" s="1292"/>
      <c r="C4" s="1292"/>
      <c r="D4" s="1292"/>
      <c r="E4" s="1292"/>
      <c r="F4" s="1292"/>
      <c r="G4" s="1292"/>
      <c r="H4" s="1292"/>
      <c r="I4" s="1292"/>
      <c r="J4" s="1292"/>
      <c r="K4" s="1292"/>
      <c r="L4" s="1292"/>
      <c r="M4" s="1292"/>
      <c r="N4" s="1292"/>
      <c r="O4" s="1292"/>
      <c r="P4" s="1292"/>
      <c r="Q4" s="1292"/>
      <c r="R4" s="1292"/>
      <c r="S4" s="1292"/>
      <c r="T4" s="1292"/>
      <c r="U4" s="1292"/>
      <c r="V4" s="1292"/>
      <c r="W4" s="1292"/>
      <c r="X4" s="1292"/>
      <c r="Y4" s="1292"/>
      <c r="Z4" s="1292"/>
      <c r="AA4" s="1292"/>
      <c r="AB4" s="1292"/>
      <c r="AC4" s="1292"/>
      <c r="AD4" s="1292"/>
      <c r="AE4" s="1292"/>
      <c r="AF4" s="1292"/>
      <c r="AG4" s="1292"/>
      <c r="AH4" s="1292"/>
      <c r="AI4" s="1292"/>
      <c r="AJ4" s="1292"/>
      <c r="AK4" s="1292"/>
      <c r="AL4" s="1292"/>
      <c r="AM4" s="1292"/>
      <c r="AN4" s="1292"/>
    </row>
    <row r="5" spans="1:42" ht="6" customHeight="1" thickBot="1" x14ac:dyDescent="0.25"/>
    <row r="6" spans="1:42" s="2" customFormat="1" ht="36.75" customHeight="1" x14ac:dyDescent="0.25">
      <c r="A6" s="1304"/>
      <c r="B6" s="1217" t="s">
        <v>19</v>
      </c>
      <c r="C6" s="1217" t="s">
        <v>1</v>
      </c>
      <c r="D6" s="1217" t="s">
        <v>2</v>
      </c>
      <c r="E6" s="1217" t="s">
        <v>69</v>
      </c>
      <c r="F6" s="1219" t="s">
        <v>696</v>
      </c>
      <c r="G6" s="1170" t="s">
        <v>592</v>
      </c>
      <c r="H6" s="1171"/>
      <c r="I6" s="1171"/>
      <c r="J6" s="1171" t="s">
        <v>6</v>
      </c>
      <c r="K6" s="1171"/>
      <c r="L6" s="1171"/>
      <c r="M6" s="1171" t="s">
        <v>7</v>
      </c>
      <c r="N6" s="1171"/>
      <c r="O6" s="1171"/>
      <c r="P6" s="1171" t="s">
        <v>8</v>
      </c>
      <c r="Q6" s="1171"/>
      <c r="R6" s="1171"/>
      <c r="S6" s="1171" t="s">
        <v>9</v>
      </c>
      <c r="T6" s="1171"/>
      <c r="U6" s="1171"/>
      <c r="V6" s="1171" t="s">
        <v>10</v>
      </c>
      <c r="W6" s="1171"/>
      <c r="X6" s="1171"/>
      <c r="Y6" s="1171" t="s">
        <v>11</v>
      </c>
      <c r="Z6" s="1171"/>
      <c r="AA6" s="1171"/>
      <c r="AB6" s="1171" t="s">
        <v>12</v>
      </c>
      <c r="AC6" s="1171"/>
      <c r="AD6" s="1171"/>
      <c r="AE6" s="1171" t="s">
        <v>13</v>
      </c>
      <c r="AF6" s="1171"/>
      <c r="AG6" s="1171"/>
      <c r="AH6" s="1171" t="s">
        <v>14</v>
      </c>
      <c r="AI6" s="1171"/>
      <c r="AJ6" s="1171"/>
      <c r="AK6" s="1171" t="s">
        <v>15</v>
      </c>
      <c r="AL6" s="1171"/>
      <c r="AM6" s="1171"/>
      <c r="AN6" s="1295" t="s">
        <v>595</v>
      </c>
      <c r="AO6" s="1295"/>
      <c r="AP6" s="445"/>
    </row>
    <row r="7" spans="1:42" ht="18" customHeight="1" thickBot="1" x14ac:dyDescent="0.25">
      <c r="A7" s="1177"/>
      <c r="B7" s="1179"/>
      <c r="C7" s="1179"/>
      <c r="D7" s="1179"/>
      <c r="E7" s="1179"/>
      <c r="F7" s="1296"/>
      <c r="G7" s="65" t="s">
        <v>16</v>
      </c>
      <c r="H7" s="66" t="s">
        <v>17</v>
      </c>
      <c r="I7" s="66" t="s">
        <v>18</v>
      </c>
      <c r="J7" s="67" t="s">
        <v>16</v>
      </c>
      <c r="K7" s="67" t="s">
        <v>17</v>
      </c>
      <c r="L7" s="67" t="s">
        <v>18</v>
      </c>
      <c r="M7" s="67" t="s">
        <v>16</v>
      </c>
      <c r="N7" s="67" t="s">
        <v>17</v>
      </c>
      <c r="O7" s="67" t="s">
        <v>18</v>
      </c>
      <c r="P7" s="67" t="s">
        <v>16</v>
      </c>
      <c r="Q7" s="67" t="s">
        <v>17</v>
      </c>
      <c r="R7" s="67" t="s">
        <v>18</v>
      </c>
      <c r="S7" s="67" t="s">
        <v>16</v>
      </c>
      <c r="T7" s="67" t="s">
        <v>17</v>
      </c>
      <c r="U7" s="67" t="s">
        <v>18</v>
      </c>
      <c r="V7" s="67" t="s">
        <v>16</v>
      </c>
      <c r="W7" s="67" t="s">
        <v>17</v>
      </c>
      <c r="X7" s="67" t="s">
        <v>18</v>
      </c>
      <c r="Y7" s="67" t="s">
        <v>16</v>
      </c>
      <c r="Z7" s="67" t="s">
        <v>17</v>
      </c>
      <c r="AA7" s="67" t="s">
        <v>18</v>
      </c>
      <c r="AB7" s="67" t="s">
        <v>16</v>
      </c>
      <c r="AC7" s="67" t="s">
        <v>17</v>
      </c>
      <c r="AD7" s="67" t="s">
        <v>18</v>
      </c>
      <c r="AE7" s="67" t="s">
        <v>16</v>
      </c>
      <c r="AF7" s="67" t="s">
        <v>17</v>
      </c>
      <c r="AG7" s="67" t="s">
        <v>18</v>
      </c>
      <c r="AH7" s="67" t="s">
        <v>16</v>
      </c>
      <c r="AI7" s="67" t="s">
        <v>17</v>
      </c>
      <c r="AJ7" s="67" t="s">
        <v>18</v>
      </c>
      <c r="AK7" s="67" t="s">
        <v>16</v>
      </c>
      <c r="AL7" s="67" t="s">
        <v>17</v>
      </c>
      <c r="AM7" s="67" t="s">
        <v>18</v>
      </c>
      <c r="AN7" s="1296"/>
      <c r="AO7" s="1296"/>
      <c r="AP7" s="432"/>
    </row>
    <row r="8" spans="1:42" ht="63.75" customHeight="1" x14ac:dyDescent="0.2">
      <c r="A8" s="361" t="s">
        <v>753</v>
      </c>
      <c r="B8" s="1250" t="s">
        <v>70</v>
      </c>
      <c r="C8" s="1251" t="s">
        <v>346</v>
      </c>
      <c r="D8" s="1252" t="s">
        <v>71</v>
      </c>
      <c r="E8" s="1252" t="s">
        <v>72</v>
      </c>
      <c r="F8" s="1253" t="s">
        <v>23</v>
      </c>
      <c r="G8" s="1254" t="s">
        <v>57</v>
      </c>
      <c r="H8" s="1255" t="s">
        <v>57</v>
      </c>
      <c r="I8" s="1357">
        <v>42</v>
      </c>
      <c r="J8" s="739" t="s">
        <v>57</v>
      </c>
      <c r="K8" s="739" t="s">
        <v>57</v>
      </c>
      <c r="L8" s="740">
        <v>0</v>
      </c>
      <c r="M8" s="739" t="s">
        <v>57</v>
      </c>
      <c r="N8" s="739" t="s">
        <v>57</v>
      </c>
      <c r="O8" s="740">
        <v>0</v>
      </c>
      <c r="P8" s="753" t="s">
        <v>57</v>
      </c>
      <c r="Q8" s="753" t="s">
        <v>57</v>
      </c>
      <c r="R8" s="755">
        <v>0</v>
      </c>
      <c r="S8" s="753" t="s">
        <v>57</v>
      </c>
      <c r="T8" s="753" t="s">
        <v>57</v>
      </c>
      <c r="U8" s="755">
        <v>0</v>
      </c>
      <c r="V8" s="753" t="s">
        <v>57</v>
      </c>
      <c r="W8" s="753" t="s">
        <v>57</v>
      </c>
      <c r="X8" s="755">
        <v>30</v>
      </c>
      <c r="Y8" s="753" t="s">
        <v>57</v>
      </c>
      <c r="Z8" s="753" t="s">
        <v>57</v>
      </c>
      <c r="AA8" s="755">
        <v>40</v>
      </c>
      <c r="AB8" s="753" t="s">
        <v>57</v>
      </c>
      <c r="AC8" s="753" t="s">
        <v>57</v>
      </c>
      <c r="AD8" s="557">
        <v>42</v>
      </c>
      <c r="AE8" s="68"/>
      <c r="AF8" s="68"/>
      <c r="AG8" s="68"/>
      <c r="AH8" s="68"/>
      <c r="AI8" s="68"/>
      <c r="AJ8" s="68"/>
      <c r="AK8" s="68"/>
      <c r="AL8" s="68"/>
      <c r="AM8" s="68"/>
      <c r="AN8" s="378"/>
      <c r="AO8" s="378"/>
      <c r="AP8" s="1495"/>
    </row>
    <row r="9" spans="1:42" ht="45.75" customHeight="1" thickBot="1" x14ac:dyDescent="0.25">
      <c r="A9" s="362" t="s">
        <v>754</v>
      </c>
      <c r="B9" s="1240"/>
      <c r="C9" s="1242"/>
      <c r="D9" s="1244"/>
      <c r="E9" s="1244"/>
      <c r="F9" s="1246"/>
      <c r="G9" s="1248"/>
      <c r="H9" s="1236"/>
      <c r="I9" s="1365"/>
      <c r="J9" s="737" t="s">
        <v>57</v>
      </c>
      <c r="K9" s="737" t="s">
        <v>57</v>
      </c>
      <c r="L9" s="733">
        <v>0</v>
      </c>
      <c r="M9" s="737" t="s">
        <v>57</v>
      </c>
      <c r="N9" s="737" t="s">
        <v>57</v>
      </c>
      <c r="O9" s="733">
        <v>0</v>
      </c>
      <c r="P9" s="754" t="s">
        <v>57</v>
      </c>
      <c r="Q9" s="754" t="s">
        <v>57</v>
      </c>
      <c r="R9" s="756">
        <v>0</v>
      </c>
      <c r="S9" s="754" t="s">
        <v>57</v>
      </c>
      <c r="T9" s="754" t="s">
        <v>57</v>
      </c>
      <c r="U9" s="756">
        <v>0</v>
      </c>
      <c r="V9" s="754" t="s">
        <v>57</v>
      </c>
      <c r="W9" s="754" t="s">
        <v>57</v>
      </c>
      <c r="X9" s="756">
        <v>0</v>
      </c>
      <c r="Y9" s="754" t="s">
        <v>57</v>
      </c>
      <c r="Z9" s="754" t="s">
        <v>57</v>
      </c>
      <c r="AA9" s="756">
        <v>0</v>
      </c>
      <c r="AB9" s="754" t="s">
        <v>57</v>
      </c>
      <c r="AC9" s="754" t="s">
        <v>57</v>
      </c>
      <c r="AD9" s="558">
        <v>0</v>
      </c>
      <c r="AE9" s="763"/>
      <c r="AF9" s="763"/>
      <c r="AG9" s="763"/>
      <c r="AH9" s="763"/>
      <c r="AI9" s="763"/>
      <c r="AJ9" s="763"/>
      <c r="AK9" s="763"/>
      <c r="AL9" s="763"/>
      <c r="AM9" s="763"/>
      <c r="AN9" s="379" t="s">
        <v>807</v>
      </c>
      <c r="AO9" s="379"/>
      <c r="AP9" s="432"/>
    </row>
    <row r="10" spans="1:42" ht="69.75" customHeight="1" x14ac:dyDescent="0.2">
      <c r="A10" s="361" t="s">
        <v>753</v>
      </c>
      <c r="B10" s="1250" t="s">
        <v>73</v>
      </c>
      <c r="C10" s="1251" t="s">
        <v>74</v>
      </c>
      <c r="D10" s="1252" t="s">
        <v>75</v>
      </c>
      <c r="E10" s="1252" t="s">
        <v>72</v>
      </c>
      <c r="F10" s="1253" t="s">
        <v>23</v>
      </c>
      <c r="G10" s="1254" t="s">
        <v>57</v>
      </c>
      <c r="H10" s="1255" t="s">
        <v>57</v>
      </c>
      <c r="I10" s="1329">
        <v>4000000</v>
      </c>
      <c r="J10" s="739" t="s">
        <v>57</v>
      </c>
      <c r="K10" s="739" t="s">
        <v>57</v>
      </c>
      <c r="L10" s="740">
        <v>0</v>
      </c>
      <c r="M10" s="739" t="s">
        <v>57</v>
      </c>
      <c r="N10" s="739" t="s">
        <v>57</v>
      </c>
      <c r="O10" s="740">
        <v>0</v>
      </c>
      <c r="P10" s="753" t="s">
        <v>57</v>
      </c>
      <c r="Q10" s="753" t="s">
        <v>57</v>
      </c>
      <c r="R10" s="755">
        <v>0</v>
      </c>
      <c r="S10" s="753" t="s">
        <v>57</v>
      </c>
      <c r="T10" s="753" t="s">
        <v>57</v>
      </c>
      <c r="U10" s="755">
        <v>0</v>
      </c>
      <c r="V10" s="753" t="s">
        <v>57</v>
      </c>
      <c r="W10" s="753" t="s">
        <v>57</v>
      </c>
      <c r="X10" s="327">
        <v>3067460</v>
      </c>
      <c r="Y10" s="753" t="s">
        <v>57</v>
      </c>
      <c r="Z10" s="753" t="s">
        <v>57</v>
      </c>
      <c r="AA10" s="327">
        <f>18709593.94/4.2567</f>
        <v>4395328.2918692883</v>
      </c>
      <c r="AB10" s="753" t="s">
        <v>57</v>
      </c>
      <c r="AC10" s="753" t="s">
        <v>57</v>
      </c>
      <c r="AD10" s="83">
        <v>3925608</v>
      </c>
      <c r="AE10" s="68"/>
      <c r="AF10" s="68"/>
      <c r="AG10" s="68"/>
      <c r="AH10" s="68"/>
      <c r="AI10" s="68"/>
      <c r="AJ10" s="68"/>
      <c r="AK10" s="68"/>
      <c r="AL10" s="68"/>
      <c r="AM10" s="68"/>
      <c r="AN10" s="378" t="s">
        <v>913</v>
      </c>
      <c r="AO10" s="378"/>
      <c r="AP10" s="432"/>
    </row>
    <row r="11" spans="1:42" ht="43.5" customHeight="1" thickBot="1" x14ac:dyDescent="0.25">
      <c r="A11" s="362" t="s">
        <v>754</v>
      </c>
      <c r="B11" s="1240"/>
      <c r="C11" s="1242"/>
      <c r="D11" s="1244"/>
      <c r="E11" s="1244"/>
      <c r="F11" s="1246"/>
      <c r="G11" s="1248"/>
      <c r="H11" s="1236"/>
      <c r="I11" s="1330"/>
      <c r="J11" s="737" t="s">
        <v>57</v>
      </c>
      <c r="K11" s="737" t="s">
        <v>57</v>
      </c>
      <c r="L11" s="733">
        <v>0</v>
      </c>
      <c r="M11" s="737" t="s">
        <v>57</v>
      </c>
      <c r="N11" s="737" t="s">
        <v>57</v>
      </c>
      <c r="O11" s="733">
        <v>0</v>
      </c>
      <c r="P11" s="754" t="s">
        <v>57</v>
      </c>
      <c r="Q11" s="754" t="s">
        <v>57</v>
      </c>
      <c r="R11" s="756">
        <v>0</v>
      </c>
      <c r="S11" s="754" t="s">
        <v>57</v>
      </c>
      <c r="T11" s="754" t="s">
        <v>57</v>
      </c>
      <c r="U11" s="756">
        <v>0</v>
      </c>
      <c r="V11" s="754" t="s">
        <v>57</v>
      </c>
      <c r="W11" s="754" t="s">
        <v>57</v>
      </c>
      <c r="X11" s="756">
        <v>0</v>
      </c>
      <c r="Y11" s="754" t="s">
        <v>57</v>
      </c>
      <c r="Z11" s="754" t="s">
        <v>57</v>
      </c>
      <c r="AA11" s="756">
        <v>0</v>
      </c>
      <c r="AB11" s="754" t="s">
        <v>57</v>
      </c>
      <c r="AC11" s="754" t="s">
        <v>57</v>
      </c>
      <c r="AD11" s="558">
        <v>0</v>
      </c>
      <c r="AE11" s="763"/>
      <c r="AF11" s="763"/>
      <c r="AG11" s="763"/>
      <c r="AH11" s="763"/>
      <c r="AI11" s="763"/>
      <c r="AJ11" s="763"/>
      <c r="AK11" s="763"/>
      <c r="AL11" s="763"/>
      <c r="AM11" s="763"/>
      <c r="AN11" s="379" t="s">
        <v>807</v>
      </c>
      <c r="AO11" s="379"/>
    </row>
    <row r="12" spans="1:42" ht="76.5" customHeight="1" x14ac:dyDescent="0.2">
      <c r="A12" s="361" t="s">
        <v>753</v>
      </c>
      <c r="B12" s="1239" t="s">
        <v>76</v>
      </c>
      <c r="C12" s="1241" t="s">
        <v>77</v>
      </c>
      <c r="D12" s="1243" t="s">
        <v>40</v>
      </c>
      <c r="E12" s="1243" t="s">
        <v>72</v>
      </c>
      <c r="F12" s="1245" t="s">
        <v>23</v>
      </c>
      <c r="G12" s="1247" t="s">
        <v>57</v>
      </c>
      <c r="H12" s="1235" t="s">
        <v>57</v>
      </c>
      <c r="I12" s="1380">
        <v>3</v>
      </c>
      <c r="J12" s="736" t="s">
        <v>57</v>
      </c>
      <c r="K12" s="736" t="s">
        <v>57</v>
      </c>
      <c r="L12" s="732">
        <v>0</v>
      </c>
      <c r="M12" s="736" t="s">
        <v>57</v>
      </c>
      <c r="N12" s="736" t="s">
        <v>57</v>
      </c>
      <c r="O12" s="732">
        <v>0</v>
      </c>
      <c r="P12" s="70" t="s">
        <v>57</v>
      </c>
      <c r="Q12" s="70" t="s">
        <v>57</v>
      </c>
      <c r="R12" s="85">
        <v>0</v>
      </c>
      <c r="S12" s="70" t="s">
        <v>57</v>
      </c>
      <c r="T12" s="70" t="s">
        <v>57</v>
      </c>
      <c r="U12" s="85">
        <v>0</v>
      </c>
      <c r="V12" s="70" t="s">
        <v>57</v>
      </c>
      <c r="W12" s="70" t="s">
        <v>57</v>
      </c>
      <c r="X12" s="85">
        <v>1</v>
      </c>
      <c r="Y12" s="70" t="s">
        <v>57</v>
      </c>
      <c r="Z12" s="70" t="s">
        <v>57</v>
      </c>
      <c r="AA12" s="85">
        <v>1</v>
      </c>
      <c r="AB12" s="70" t="s">
        <v>57</v>
      </c>
      <c r="AC12" s="70" t="s">
        <v>57</v>
      </c>
      <c r="AD12" s="559">
        <v>3</v>
      </c>
      <c r="AE12" s="71"/>
      <c r="AF12" s="71"/>
      <c r="AG12" s="71"/>
      <c r="AH12" s="71"/>
      <c r="AI12" s="71"/>
      <c r="AJ12" s="71"/>
      <c r="AK12" s="71"/>
      <c r="AL12" s="71"/>
      <c r="AM12" s="71"/>
      <c r="AN12" s="378"/>
      <c r="AO12" s="378"/>
    </row>
    <row r="13" spans="1:42" ht="47.25" customHeight="1" thickBot="1" x14ac:dyDescent="0.25">
      <c r="A13" s="362" t="s">
        <v>754</v>
      </c>
      <c r="B13" s="1240"/>
      <c r="C13" s="1242"/>
      <c r="D13" s="1244"/>
      <c r="E13" s="1244"/>
      <c r="F13" s="1246"/>
      <c r="G13" s="1248"/>
      <c r="H13" s="1236"/>
      <c r="I13" s="1365"/>
      <c r="J13" s="737" t="s">
        <v>57</v>
      </c>
      <c r="K13" s="737" t="s">
        <v>57</v>
      </c>
      <c r="L13" s="733">
        <v>0</v>
      </c>
      <c r="M13" s="737" t="s">
        <v>57</v>
      </c>
      <c r="N13" s="737" t="s">
        <v>57</v>
      </c>
      <c r="O13" s="733">
        <v>0</v>
      </c>
      <c r="P13" s="754" t="s">
        <v>57</v>
      </c>
      <c r="Q13" s="754" t="s">
        <v>57</v>
      </c>
      <c r="R13" s="756">
        <v>0</v>
      </c>
      <c r="S13" s="754" t="s">
        <v>57</v>
      </c>
      <c r="T13" s="754" t="s">
        <v>57</v>
      </c>
      <c r="U13" s="756">
        <v>0</v>
      </c>
      <c r="V13" s="754" t="s">
        <v>57</v>
      </c>
      <c r="W13" s="754" t="s">
        <v>57</v>
      </c>
      <c r="X13" s="756">
        <v>0</v>
      </c>
      <c r="Y13" s="754" t="s">
        <v>57</v>
      </c>
      <c r="Z13" s="754" t="s">
        <v>57</v>
      </c>
      <c r="AA13" s="756">
        <v>0</v>
      </c>
      <c r="AB13" s="754" t="s">
        <v>57</v>
      </c>
      <c r="AC13" s="754" t="s">
        <v>57</v>
      </c>
      <c r="AD13" s="558">
        <v>0</v>
      </c>
      <c r="AE13" s="763"/>
      <c r="AF13" s="763"/>
      <c r="AG13" s="763"/>
      <c r="AH13" s="763"/>
      <c r="AI13" s="763"/>
      <c r="AJ13" s="763"/>
      <c r="AK13" s="763"/>
      <c r="AL13" s="763"/>
      <c r="AM13" s="763"/>
      <c r="AN13" s="379" t="s">
        <v>807</v>
      </c>
      <c r="AO13" s="379"/>
    </row>
    <row r="15" spans="1:42" ht="15" x14ac:dyDescent="0.25">
      <c r="A15" s="63" t="s">
        <v>365</v>
      </c>
      <c r="B15" s="64"/>
    </row>
    <row r="16" spans="1:42" ht="63" customHeight="1" x14ac:dyDescent="0.2">
      <c r="A16" s="1292" t="s">
        <v>594</v>
      </c>
      <c r="B16" s="1292"/>
      <c r="C16" s="1292"/>
      <c r="D16" s="1292"/>
      <c r="E16" s="1292"/>
      <c r="F16" s="1292"/>
      <c r="G16" s="1292"/>
      <c r="H16" s="1292"/>
      <c r="I16" s="1292"/>
      <c r="J16" s="1292"/>
      <c r="K16" s="1292"/>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2"/>
      <c r="AI16" s="1292"/>
      <c r="AJ16" s="1292"/>
      <c r="AK16" s="1292"/>
      <c r="AL16" s="1292"/>
      <c r="AM16" s="1292"/>
      <c r="AN16" s="1292"/>
    </row>
    <row r="17" spans="1:41" ht="6.75" customHeight="1" thickBot="1" x14ac:dyDescent="0.25"/>
    <row r="18" spans="1:41" s="2" customFormat="1" ht="31.5" customHeight="1" x14ac:dyDescent="0.25">
      <c r="A18" s="1304"/>
      <c r="B18" s="1217" t="s">
        <v>19</v>
      </c>
      <c r="C18" s="1217" t="s">
        <v>1</v>
      </c>
      <c r="D18" s="1217" t="s">
        <v>2</v>
      </c>
      <c r="E18" s="1217" t="s">
        <v>69</v>
      </c>
      <c r="F18" s="1219" t="s">
        <v>402</v>
      </c>
      <c r="G18" s="1170" t="s">
        <v>592</v>
      </c>
      <c r="H18" s="1171"/>
      <c r="I18" s="1171"/>
      <c r="J18" s="1171" t="s">
        <v>6</v>
      </c>
      <c r="K18" s="1171"/>
      <c r="L18" s="1171"/>
      <c r="M18" s="1171" t="s">
        <v>7</v>
      </c>
      <c r="N18" s="1171"/>
      <c r="O18" s="1171"/>
      <c r="P18" s="1171" t="s">
        <v>8</v>
      </c>
      <c r="Q18" s="1171"/>
      <c r="R18" s="1171"/>
      <c r="S18" s="1171" t="s">
        <v>9</v>
      </c>
      <c r="T18" s="1171"/>
      <c r="U18" s="1171"/>
      <c r="V18" s="1171" t="s">
        <v>10</v>
      </c>
      <c r="W18" s="1171"/>
      <c r="X18" s="1171"/>
      <c r="Y18" s="1171" t="s">
        <v>11</v>
      </c>
      <c r="Z18" s="1171"/>
      <c r="AA18" s="1171"/>
      <c r="AB18" s="1171" t="s">
        <v>12</v>
      </c>
      <c r="AC18" s="1171"/>
      <c r="AD18" s="1171"/>
      <c r="AE18" s="1171" t="s">
        <v>13</v>
      </c>
      <c r="AF18" s="1171"/>
      <c r="AG18" s="1171"/>
      <c r="AH18" s="1171" t="s">
        <v>14</v>
      </c>
      <c r="AI18" s="1171"/>
      <c r="AJ18" s="1171"/>
      <c r="AK18" s="1171" t="s">
        <v>15</v>
      </c>
      <c r="AL18" s="1171"/>
      <c r="AM18" s="1171"/>
      <c r="AN18" s="1295" t="s">
        <v>595</v>
      </c>
      <c r="AO18" s="1295"/>
    </row>
    <row r="19" spans="1:41" ht="17.25" customHeight="1" thickBot="1" x14ac:dyDescent="0.25">
      <c r="A19" s="1379"/>
      <c r="B19" s="1218"/>
      <c r="C19" s="1218"/>
      <c r="D19" s="1218"/>
      <c r="E19" s="1218"/>
      <c r="F19" s="1220"/>
      <c r="G19" s="73" t="s">
        <v>16</v>
      </c>
      <c r="H19" s="67" t="s">
        <v>17</v>
      </c>
      <c r="I19" s="67" t="s">
        <v>18</v>
      </c>
      <c r="J19" s="67" t="s">
        <v>16</v>
      </c>
      <c r="K19" s="67" t="s">
        <v>17</v>
      </c>
      <c r="L19" s="67" t="s">
        <v>18</v>
      </c>
      <c r="M19" s="67" t="s">
        <v>16</v>
      </c>
      <c r="N19" s="67" t="s">
        <v>17</v>
      </c>
      <c r="O19" s="67" t="s">
        <v>18</v>
      </c>
      <c r="P19" s="67" t="s">
        <v>16</v>
      </c>
      <c r="Q19" s="67" t="s">
        <v>17</v>
      </c>
      <c r="R19" s="67" t="s">
        <v>18</v>
      </c>
      <c r="S19" s="67" t="s">
        <v>16</v>
      </c>
      <c r="T19" s="67" t="s">
        <v>17</v>
      </c>
      <c r="U19" s="67" t="s">
        <v>18</v>
      </c>
      <c r="V19" s="67" t="s">
        <v>16</v>
      </c>
      <c r="W19" s="67" t="s">
        <v>17</v>
      </c>
      <c r="X19" s="67" t="s">
        <v>18</v>
      </c>
      <c r="Y19" s="67" t="s">
        <v>16</v>
      </c>
      <c r="Z19" s="67" t="s">
        <v>17</v>
      </c>
      <c r="AA19" s="67" t="s">
        <v>18</v>
      </c>
      <c r="AB19" s="67" t="s">
        <v>16</v>
      </c>
      <c r="AC19" s="67" t="s">
        <v>17</v>
      </c>
      <c r="AD19" s="67" t="s">
        <v>18</v>
      </c>
      <c r="AE19" s="67" t="s">
        <v>16</v>
      </c>
      <c r="AF19" s="67" t="s">
        <v>17</v>
      </c>
      <c r="AG19" s="67" t="s">
        <v>18</v>
      </c>
      <c r="AH19" s="67" t="s">
        <v>16</v>
      </c>
      <c r="AI19" s="67" t="s">
        <v>17</v>
      </c>
      <c r="AJ19" s="67" t="s">
        <v>18</v>
      </c>
      <c r="AK19" s="67" t="s">
        <v>16</v>
      </c>
      <c r="AL19" s="67" t="s">
        <v>17</v>
      </c>
      <c r="AM19" s="67" t="s">
        <v>18</v>
      </c>
      <c r="AN19" s="1296"/>
      <c r="AO19" s="1296"/>
    </row>
    <row r="20" spans="1:41" ht="78.75" customHeight="1" x14ac:dyDescent="0.2">
      <c r="A20" s="361" t="s">
        <v>753</v>
      </c>
      <c r="B20" s="1250" t="s">
        <v>79</v>
      </c>
      <c r="C20" s="1251" t="s">
        <v>80</v>
      </c>
      <c r="D20" s="1252" t="s">
        <v>81</v>
      </c>
      <c r="E20" s="1252" t="s">
        <v>72</v>
      </c>
      <c r="F20" s="1253" t="s">
        <v>23</v>
      </c>
      <c r="G20" s="1254" t="s">
        <v>57</v>
      </c>
      <c r="H20" s="1255" t="s">
        <v>57</v>
      </c>
      <c r="I20" s="1357">
        <v>86</v>
      </c>
      <c r="J20" s="753" t="s">
        <v>57</v>
      </c>
      <c r="K20" s="753" t="s">
        <v>57</v>
      </c>
      <c r="L20" s="755">
        <v>0</v>
      </c>
      <c r="M20" s="753" t="s">
        <v>57</v>
      </c>
      <c r="N20" s="753" t="s">
        <v>57</v>
      </c>
      <c r="O20" s="755">
        <v>0</v>
      </c>
      <c r="P20" s="753" t="s">
        <v>57</v>
      </c>
      <c r="Q20" s="753" t="s">
        <v>57</v>
      </c>
      <c r="R20" s="755">
        <v>254</v>
      </c>
      <c r="S20" s="753" t="s">
        <v>57</v>
      </c>
      <c r="T20" s="753" t="s">
        <v>57</v>
      </c>
      <c r="U20" s="755">
        <v>271</v>
      </c>
      <c r="V20" s="753" t="s">
        <v>57</v>
      </c>
      <c r="W20" s="753" t="s">
        <v>57</v>
      </c>
      <c r="X20" s="755">
        <v>277</v>
      </c>
      <c r="Y20" s="753" t="s">
        <v>57</v>
      </c>
      <c r="Z20" s="753" t="s">
        <v>57</v>
      </c>
      <c r="AA20" s="755">
        <v>287</v>
      </c>
      <c r="AB20" s="753" t="s">
        <v>57</v>
      </c>
      <c r="AC20" s="753" t="s">
        <v>57</v>
      </c>
      <c r="AD20" s="321">
        <v>294</v>
      </c>
      <c r="AE20" s="68"/>
      <c r="AF20" s="68"/>
      <c r="AG20" s="68"/>
      <c r="AH20" s="68"/>
      <c r="AI20" s="68"/>
      <c r="AJ20" s="68"/>
      <c r="AK20" s="68"/>
      <c r="AL20" s="68"/>
      <c r="AM20" s="68"/>
      <c r="AN20" s="480" t="s">
        <v>889</v>
      </c>
      <c r="AO20" s="437"/>
    </row>
    <row r="21" spans="1:41" ht="41.25" customHeight="1" thickBot="1" x14ac:dyDescent="0.25">
      <c r="A21" s="362" t="s">
        <v>754</v>
      </c>
      <c r="B21" s="1240"/>
      <c r="C21" s="1242"/>
      <c r="D21" s="1244"/>
      <c r="E21" s="1244"/>
      <c r="F21" s="1246"/>
      <c r="G21" s="1248"/>
      <c r="H21" s="1236"/>
      <c r="I21" s="1365"/>
      <c r="J21" s="754" t="s">
        <v>57</v>
      </c>
      <c r="K21" s="754" t="s">
        <v>57</v>
      </c>
      <c r="L21" s="756">
        <v>0</v>
      </c>
      <c r="M21" s="754" t="s">
        <v>57</v>
      </c>
      <c r="N21" s="754" t="s">
        <v>57</v>
      </c>
      <c r="O21" s="756">
        <v>0</v>
      </c>
      <c r="P21" s="754" t="s">
        <v>57</v>
      </c>
      <c r="Q21" s="754" t="s">
        <v>57</v>
      </c>
      <c r="R21" s="756">
        <v>0</v>
      </c>
      <c r="S21" s="754" t="s">
        <v>57</v>
      </c>
      <c r="T21" s="754" t="s">
        <v>57</v>
      </c>
      <c r="U21" s="756">
        <v>25</v>
      </c>
      <c r="V21" s="754" t="s">
        <v>57</v>
      </c>
      <c r="W21" s="754" t="s">
        <v>57</v>
      </c>
      <c r="X21" s="756">
        <v>65</v>
      </c>
      <c r="Y21" s="754" t="s">
        <v>57</v>
      </c>
      <c r="Z21" s="754" t="s">
        <v>57</v>
      </c>
      <c r="AA21" s="756">
        <v>69</v>
      </c>
      <c r="AB21" s="754" t="s">
        <v>57</v>
      </c>
      <c r="AC21" s="754" t="s">
        <v>57</v>
      </c>
      <c r="AD21" s="598">
        <v>80</v>
      </c>
      <c r="AE21" s="763"/>
      <c r="AF21" s="763"/>
      <c r="AG21" s="763"/>
      <c r="AH21" s="763"/>
      <c r="AI21" s="763"/>
      <c r="AJ21" s="763"/>
      <c r="AK21" s="763"/>
      <c r="AL21" s="763"/>
      <c r="AM21" s="763"/>
      <c r="AN21" s="430"/>
      <c r="AO21" s="430"/>
    </row>
    <row r="22" spans="1:41" ht="57" customHeight="1" x14ac:dyDescent="0.2">
      <c r="A22" s="361" t="s">
        <v>753</v>
      </c>
      <c r="B22" s="1250" t="s">
        <v>82</v>
      </c>
      <c r="C22" s="1251" t="s">
        <v>83</v>
      </c>
      <c r="D22" s="1252" t="s">
        <v>81</v>
      </c>
      <c r="E22" s="1252" t="s">
        <v>72</v>
      </c>
      <c r="F22" s="1253" t="s">
        <v>23</v>
      </c>
      <c r="G22" s="1254" t="s">
        <v>57</v>
      </c>
      <c r="H22" s="1255" t="s">
        <v>57</v>
      </c>
      <c r="I22" s="1357">
        <v>65</v>
      </c>
      <c r="J22" s="753" t="s">
        <v>57</v>
      </c>
      <c r="K22" s="753" t="s">
        <v>57</v>
      </c>
      <c r="L22" s="755">
        <v>0</v>
      </c>
      <c r="M22" s="753" t="s">
        <v>57</v>
      </c>
      <c r="N22" s="753" t="s">
        <v>57</v>
      </c>
      <c r="O22" s="755">
        <v>0</v>
      </c>
      <c r="P22" s="753" t="s">
        <v>57</v>
      </c>
      <c r="Q22" s="753" t="s">
        <v>57</v>
      </c>
      <c r="R22" s="755">
        <v>28</v>
      </c>
      <c r="S22" s="753" t="s">
        <v>57</v>
      </c>
      <c r="T22" s="753" t="s">
        <v>57</v>
      </c>
      <c r="U22" s="755">
        <v>45</v>
      </c>
      <c r="V22" s="753" t="s">
        <v>57</v>
      </c>
      <c r="W22" s="753" t="s">
        <v>57</v>
      </c>
      <c r="X22" s="755">
        <v>51</v>
      </c>
      <c r="Y22" s="753" t="s">
        <v>57</v>
      </c>
      <c r="Z22" s="753" t="s">
        <v>57</v>
      </c>
      <c r="AA22" s="755">
        <v>61</v>
      </c>
      <c r="AB22" s="753" t="s">
        <v>57</v>
      </c>
      <c r="AC22" s="753" t="s">
        <v>57</v>
      </c>
      <c r="AD22" s="321">
        <v>68</v>
      </c>
      <c r="AE22" s="68"/>
      <c r="AF22" s="68"/>
      <c r="AG22" s="68"/>
      <c r="AH22" s="68"/>
      <c r="AI22" s="68"/>
      <c r="AJ22" s="68"/>
      <c r="AK22" s="68"/>
      <c r="AL22" s="68"/>
      <c r="AM22" s="68"/>
      <c r="AN22" s="484" t="s">
        <v>911</v>
      </c>
      <c r="AO22" s="436"/>
    </row>
    <row r="23" spans="1:41" ht="54.75" customHeight="1" thickBot="1" x14ac:dyDescent="0.25">
      <c r="A23" s="362" t="s">
        <v>754</v>
      </c>
      <c r="B23" s="1240"/>
      <c r="C23" s="1242"/>
      <c r="D23" s="1244"/>
      <c r="E23" s="1244"/>
      <c r="F23" s="1246"/>
      <c r="G23" s="1248"/>
      <c r="H23" s="1236"/>
      <c r="I23" s="1365"/>
      <c r="J23" s="754" t="s">
        <v>57</v>
      </c>
      <c r="K23" s="754" t="s">
        <v>57</v>
      </c>
      <c r="L23" s="756">
        <v>0</v>
      </c>
      <c r="M23" s="754" t="s">
        <v>57</v>
      </c>
      <c r="N23" s="754" t="s">
        <v>57</v>
      </c>
      <c r="O23" s="756">
        <v>0</v>
      </c>
      <c r="P23" s="754" t="s">
        <v>57</v>
      </c>
      <c r="Q23" s="754" t="s">
        <v>57</v>
      </c>
      <c r="R23" s="756">
        <v>0</v>
      </c>
      <c r="S23" s="754" t="s">
        <v>57</v>
      </c>
      <c r="T23" s="754" t="s">
        <v>57</v>
      </c>
      <c r="U23" s="756">
        <v>21</v>
      </c>
      <c r="V23" s="754" t="s">
        <v>57</v>
      </c>
      <c r="W23" s="754" t="s">
        <v>57</v>
      </c>
      <c r="X23" s="756">
        <v>45</v>
      </c>
      <c r="Y23" s="754" t="s">
        <v>57</v>
      </c>
      <c r="Z23" s="754" t="s">
        <v>57</v>
      </c>
      <c r="AA23" s="756">
        <v>49</v>
      </c>
      <c r="AB23" s="754" t="s">
        <v>57</v>
      </c>
      <c r="AC23" s="754" t="s">
        <v>57</v>
      </c>
      <c r="AD23" s="598">
        <v>60</v>
      </c>
      <c r="AE23" s="763"/>
      <c r="AF23" s="763"/>
      <c r="AG23" s="763"/>
      <c r="AH23" s="763"/>
      <c r="AI23" s="763"/>
      <c r="AJ23" s="763"/>
      <c r="AK23" s="763"/>
      <c r="AL23" s="763"/>
      <c r="AM23" s="763"/>
      <c r="AN23" s="430"/>
      <c r="AO23" s="430"/>
    </row>
    <row r="24" spans="1:41" ht="80.25" customHeight="1" x14ac:dyDescent="0.2">
      <c r="A24" s="361" t="s">
        <v>753</v>
      </c>
      <c r="B24" s="1250" t="s">
        <v>84</v>
      </c>
      <c r="C24" s="1251" t="s">
        <v>85</v>
      </c>
      <c r="D24" s="1252" t="s">
        <v>81</v>
      </c>
      <c r="E24" s="1252" t="s">
        <v>72</v>
      </c>
      <c r="F24" s="1253" t="s">
        <v>23</v>
      </c>
      <c r="G24" s="1254" t="s">
        <v>57</v>
      </c>
      <c r="H24" s="1255" t="s">
        <v>57</v>
      </c>
      <c r="I24" s="1357">
        <v>21</v>
      </c>
      <c r="J24" s="753" t="s">
        <v>57</v>
      </c>
      <c r="K24" s="753" t="s">
        <v>57</v>
      </c>
      <c r="L24" s="755">
        <v>0</v>
      </c>
      <c r="M24" s="753" t="s">
        <v>57</v>
      </c>
      <c r="N24" s="753" t="s">
        <v>57</v>
      </c>
      <c r="O24" s="755">
        <v>0</v>
      </c>
      <c r="P24" s="753" t="s">
        <v>57</v>
      </c>
      <c r="Q24" s="753" t="s">
        <v>57</v>
      </c>
      <c r="R24" s="755">
        <v>226</v>
      </c>
      <c r="S24" s="70" t="s">
        <v>57</v>
      </c>
      <c r="T24" s="70" t="s">
        <v>57</v>
      </c>
      <c r="U24" s="755">
        <v>226</v>
      </c>
      <c r="V24" s="70" t="s">
        <v>57</v>
      </c>
      <c r="W24" s="70" t="s">
        <v>57</v>
      </c>
      <c r="X24" s="755">
        <v>226</v>
      </c>
      <c r="Y24" s="70" t="s">
        <v>57</v>
      </c>
      <c r="Z24" s="70" t="s">
        <v>57</v>
      </c>
      <c r="AA24" s="755">
        <v>226</v>
      </c>
      <c r="AB24" s="70" t="s">
        <v>57</v>
      </c>
      <c r="AC24" s="70" t="s">
        <v>57</v>
      </c>
      <c r="AD24" s="321">
        <v>226</v>
      </c>
      <c r="AE24" s="68"/>
      <c r="AF24" s="68"/>
      <c r="AG24" s="68"/>
      <c r="AH24" s="68"/>
      <c r="AI24" s="68"/>
      <c r="AJ24" s="68"/>
      <c r="AK24" s="68"/>
      <c r="AL24" s="68"/>
      <c r="AM24" s="68"/>
      <c r="AN24" s="480" t="s">
        <v>889</v>
      </c>
      <c r="AO24" s="438"/>
    </row>
    <row r="25" spans="1:41" ht="41.25" customHeight="1" thickBot="1" x14ac:dyDescent="0.25">
      <c r="A25" s="362" t="s">
        <v>754</v>
      </c>
      <c r="B25" s="1240"/>
      <c r="C25" s="1242"/>
      <c r="D25" s="1244"/>
      <c r="E25" s="1244"/>
      <c r="F25" s="1246"/>
      <c r="G25" s="1248"/>
      <c r="H25" s="1236"/>
      <c r="I25" s="1365"/>
      <c r="J25" s="754" t="s">
        <v>57</v>
      </c>
      <c r="K25" s="754" t="s">
        <v>57</v>
      </c>
      <c r="L25" s="756">
        <v>0</v>
      </c>
      <c r="M25" s="754" t="s">
        <v>57</v>
      </c>
      <c r="N25" s="754" t="s">
        <v>57</v>
      </c>
      <c r="O25" s="756">
        <v>0</v>
      </c>
      <c r="P25" s="754" t="s">
        <v>57</v>
      </c>
      <c r="Q25" s="754" t="s">
        <v>57</v>
      </c>
      <c r="R25" s="756">
        <v>0</v>
      </c>
      <c r="S25" s="754" t="s">
        <v>57</v>
      </c>
      <c r="T25" s="754" t="s">
        <v>57</v>
      </c>
      <c r="U25" s="756">
        <v>4</v>
      </c>
      <c r="V25" s="754" t="s">
        <v>57</v>
      </c>
      <c r="W25" s="754" t="s">
        <v>57</v>
      </c>
      <c r="X25" s="756">
        <v>21</v>
      </c>
      <c r="Y25" s="754" t="s">
        <v>57</v>
      </c>
      <c r="Z25" s="754" t="s">
        <v>57</v>
      </c>
      <c r="AA25" s="756">
        <v>21</v>
      </c>
      <c r="AB25" s="754" t="s">
        <v>57</v>
      </c>
      <c r="AC25" s="754" t="s">
        <v>57</v>
      </c>
      <c r="AD25" s="598">
        <v>21</v>
      </c>
      <c r="AE25" s="763"/>
      <c r="AF25" s="763"/>
      <c r="AG25" s="763"/>
      <c r="AH25" s="763"/>
      <c r="AI25" s="763"/>
      <c r="AJ25" s="763"/>
      <c r="AK25" s="763"/>
      <c r="AL25" s="763"/>
      <c r="AM25" s="763"/>
      <c r="AN25" s="430"/>
      <c r="AO25" s="430"/>
    </row>
    <row r="26" spans="1:41" ht="63" customHeight="1" x14ac:dyDescent="0.2">
      <c r="A26" s="361" t="s">
        <v>753</v>
      </c>
      <c r="B26" s="1250" t="s">
        <v>86</v>
      </c>
      <c r="C26" s="1251" t="s">
        <v>87</v>
      </c>
      <c r="D26" s="1252" t="s">
        <v>75</v>
      </c>
      <c r="E26" s="1252" t="s">
        <v>72</v>
      </c>
      <c r="F26" s="1253" t="s">
        <v>23</v>
      </c>
      <c r="G26" s="1254" t="s">
        <v>57</v>
      </c>
      <c r="H26" s="1255" t="s">
        <v>57</v>
      </c>
      <c r="I26" s="1329">
        <v>35000000</v>
      </c>
      <c r="J26" s="753" t="s">
        <v>57</v>
      </c>
      <c r="K26" s="753" t="s">
        <v>57</v>
      </c>
      <c r="L26" s="755">
        <v>0</v>
      </c>
      <c r="M26" s="753" t="s">
        <v>57</v>
      </c>
      <c r="N26" s="753" t="s">
        <v>57</v>
      </c>
      <c r="O26" s="755">
        <v>0</v>
      </c>
      <c r="P26" s="753" t="s">
        <v>57</v>
      </c>
      <c r="Q26" s="753" t="s">
        <v>57</v>
      </c>
      <c r="R26" s="327">
        <v>18478931.369928181</v>
      </c>
      <c r="S26" s="753" t="s">
        <v>57</v>
      </c>
      <c r="T26" s="753" t="s">
        <v>57</v>
      </c>
      <c r="U26" s="327">
        <v>37965674.643608868</v>
      </c>
      <c r="V26" s="753" t="s">
        <v>57</v>
      </c>
      <c r="W26" s="753" t="s">
        <v>57</v>
      </c>
      <c r="X26" s="327">
        <v>37797501</v>
      </c>
      <c r="Y26" s="753" t="s">
        <v>57</v>
      </c>
      <c r="Z26" s="753" t="s">
        <v>57</v>
      </c>
      <c r="AA26" s="327">
        <f>153882185.4/4.2567</f>
        <v>36150582.704912253</v>
      </c>
      <c r="AB26" s="753" t="s">
        <v>57</v>
      </c>
      <c r="AC26" s="753" t="s">
        <v>57</v>
      </c>
      <c r="AD26" s="530">
        <v>35981532</v>
      </c>
      <c r="AE26" s="68"/>
      <c r="AF26" s="68"/>
      <c r="AG26" s="68"/>
      <c r="AH26" s="68"/>
      <c r="AI26" s="68"/>
      <c r="AJ26" s="68"/>
      <c r="AK26" s="68"/>
      <c r="AL26" s="68"/>
      <c r="AM26" s="68"/>
      <c r="AN26" s="378" t="s">
        <v>914</v>
      </c>
      <c r="AO26" s="480"/>
    </row>
    <row r="27" spans="1:41" ht="40.5" customHeight="1" thickBot="1" x14ac:dyDescent="0.25">
      <c r="A27" s="362" t="s">
        <v>754</v>
      </c>
      <c r="B27" s="1240"/>
      <c r="C27" s="1242"/>
      <c r="D27" s="1244"/>
      <c r="E27" s="1244"/>
      <c r="F27" s="1246"/>
      <c r="G27" s="1248"/>
      <c r="H27" s="1236"/>
      <c r="I27" s="1330"/>
      <c r="J27" s="754" t="s">
        <v>57</v>
      </c>
      <c r="K27" s="754" t="s">
        <v>57</v>
      </c>
      <c r="L27" s="756">
        <v>0</v>
      </c>
      <c r="M27" s="754" t="s">
        <v>57</v>
      </c>
      <c r="N27" s="754" t="s">
        <v>57</v>
      </c>
      <c r="O27" s="756">
        <v>0</v>
      </c>
      <c r="P27" s="754" t="s">
        <v>57</v>
      </c>
      <c r="Q27" s="754" t="s">
        <v>57</v>
      </c>
      <c r="R27" s="756">
        <v>0</v>
      </c>
      <c r="S27" s="754" t="s">
        <v>57</v>
      </c>
      <c r="T27" s="754" t="s">
        <v>57</v>
      </c>
      <c r="U27" s="144">
        <v>3385890.0401836969</v>
      </c>
      <c r="V27" s="754" t="s">
        <v>57</v>
      </c>
      <c r="W27" s="754" t="s">
        <v>57</v>
      </c>
      <c r="X27" s="144">
        <v>16948033</v>
      </c>
      <c r="Y27" s="754" t="s">
        <v>57</v>
      </c>
      <c r="Z27" s="754" t="s">
        <v>57</v>
      </c>
      <c r="AA27" s="144">
        <f>114277302.78/4.2567</f>
        <v>26846454.47882162</v>
      </c>
      <c r="AB27" s="754" t="s">
        <v>57</v>
      </c>
      <c r="AC27" s="754" t="s">
        <v>57</v>
      </c>
      <c r="AD27" s="766">
        <v>27182260</v>
      </c>
      <c r="AE27" s="763"/>
      <c r="AF27" s="763"/>
      <c r="AG27" s="763"/>
      <c r="AH27" s="763"/>
      <c r="AI27" s="763"/>
      <c r="AJ27" s="763"/>
      <c r="AK27" s="763"/>
      <c r="AL27" s="763"/>
      <c r="AM27" s="763"/>
      <c r="AN27" s="430"/>
      <c r="AO27" s="430"/>
    </row>
    <row r="28" spans="1:41" ht="84.75" customHeight="1" x14ac:dyDescent="0.2">
      <c r="A28" s="361" t="s">
        <v>753</v>
      </c>
      <c r="B28" s="1250" t="s">
        <v>88</v>
      </c>
      <c r="C28" s="1251" t="s">
        <v>89</v>
      </c>
      <c r="D28" s="1252" t="s">
        <v>81</v>
      </c>
      <c r="E28" s="1252" t="s">
        <v>72</v>
      </c>
      <c r="F28" s="1253" t="s">
        <v>23</v>
      </c>
      <c r="G28" s="1254" t="s">
        <v>57</v>
      </c>
      <c r="H28" s="1255" t="s">
        <v>57</v>
      </c>
      <c r="I28" s="1329">
        <v>510000</v>
      </c>
      <c r="J28" s="753" t="s">
        <v>57</v>
      </c>
      <c r="K28" s="753" t="s">
        <v>57</v>
      </c>
      <c r="L28" s="755">
        <v>0</v>
      </c>
      <c r="M28" s="753" t="s">
        <v>57</v>
      </c>
      <c r="N28" s="753" t="s">
        <v>57</v>
      </c>
      <c r="O28" s="755">
        <v>0</v>
      </c>
      <c r="P28" s="753" t="s">
        <v>57</v>
      </c>
      <c r="Q28" s="753" t="s">
        <v>57</v>
      </c>
      <c r="R28" s="327">
        <v>9825547.794567408</v>
      </c>
      <c r="S28" s="753" t="s">
        <v>57</v>
      </c>
      <c r="T28" s="753" t="s">
        <v>57</v>
      </c>
      <c r="U28" s="327">
        <v>2711283.2472254117</v>
      </c>
      <c r="V28" s="753" t="s">
        <v>57</v>
      </c>
      <c r="W28" s="753" t="s">
        <v>57</v>
      </c>
      <c r="X28" s="327">
        <v>2634409</v>
      </c>
      <c r="Y28" s="753" t="s">
        <v>57</v>
      </c>
      <c r="Z28" s="753" t="s">
        <v>57</v>
      </c>
      <c r="AA28" s="327">
        <f>11335333/4.2567</f>
        <v>2662939.1312519084</v>
      </c>
      <c r="AB28" s="753" t="s">
        <v>57</v>
      </c>
      <c r="AC28" s="753" t="s">
        <v>57</v>
      </c>
      <c r="AD28" s="530">
        <v>2487728</v>
      </c>
      <c r="AE28" s="68"/>
      <c r="AF28" s="68"/>
      <c r="AG28" s="68"/>
      <c r="AH28" s="68"/>
      <c r="AI28" s="68"/>
      <c r="AJ28" s="68"/>
      <c r="AK28" s="68"/>
      <c r="AL28" s="68"/>
      <c r="AM28" s="68"/>
      <c r="AN28" s="481" t="s">
        <v>920</v>
      </c>
      <c r="AO28" s="480"/>
    </row>
    <row r="29" spans="1:41" ht="60.75" customHeight="1" thickBot="1" x14ac:dyDescent="0.25">
      <c r="A29" s="362" t="s">
        <v>754</v>
      </c>
      <c r="B29" s="1240"/>
      <c r="C29" s="1242"/>
      <c r="D29" s="1244"/>
      <c r="E29" s="1244"/>
      <c r="F29" s="1246"/>
      <c r="G29" s="1248"/>
      <c r="H29" s="1236"/>
      <c r="I29" s="1330"/>
      <c r="J29" s="754" t="s">
        <v>57</v>
      </c>
      <c r="K29" s="754" t="s">
        <v>57</v>
      </c>
      <c r="L29" s="756">
        <v>0</v>
      </c>
      <c r="M29" s="754" t="s">
        <v>57</v>
      </c>
      <c r="N29" s="754" t="s">
        <v>57</v>
      </c>
      <c r="O29" s="756">
        <v>0</v>
      </c>
      <c r="P29" s="754" t="s">
        <v>57</v>
      </c>
      <c r="Q29" s="754" t="s">
        <v>57</v>
      </c>
      <c r="R29" s="756">
        <v>0</v>
      </c>
      <c r="S29" s="754" t="s">
        <v>57</v>
      </c>
      <c r="T29" s="754" t="s">
        <v>57</v>
      </c>
      <c r="U29" s="756">
        <v>0</v>
      </c>
      <c r="V29" s="754" t="s">
        <v>57</v>
      </c>
      <c r="W29" s="754" t="s">
        <v>57</v>
      </c>
      <c r="X29" s="144">
        <v>541433</v>
      </c>
      <c r="Y29" s="754" t="s">
        <v>57</v>
      </c>
      <c r="Z29" s="754" t="s">
        <v>57</v>
      </c>
      <c r="AA29" s="144">
        <v>554215.83856038703</v>
      </c>
      <c r="AB29" s="754" t="s">
        <v>57</v>
      </c>
      <c r="AC29" s="754" t="s">
        <v>57</v>
      </c>
      <c r="AD29" s="766">
        <v>517751</v>
      </c>
      <c r="AE29" s="763"/>
      <c r="AF29" s="763"/>
      <c r="AG29" s="763"/>
      <c r="AH29" s="763"/>
      <c r="AI29" s="763"/>
      <c r="AJ29" s="763"/>
      <c r="AK29" s="763"/>
      <c r="AL29" s="763"/>
      <c r="AM29" s="763"/>
      <c r="AN29" s="379" t="s">
        <v>917</v>
      </c>
      <c r="AO29" s="430"/>
    </row>
    <row r="30" spans="1:41" ht="72.75" customHeight="1" x14ac:dyDescent="0.2">
      <c r="A30" s="361" t="s">
        <v>753</v>
      </c>
      <c r="B30" s="1239" t="s">
        <v>90</v>
      </c>
      <c r="C30" s="1241" t="s">
        <v>91</v>
      </c>
      <c r="D30" s="1243" t="s">
        <v>81</v>
      </c>
      <c r="E30" s="1243" t="s">
        <v>72</v>
      </c>
      <c r="F30" s="1245" t="s">
        <v>23</v>
      </c>
      <c r="G30" s="1247" t="s">
        <v>57</v>
      </c>
      <c r="H30" s="1235" t="s">
        <v>57</v>
      </c>
      <c r="I30" s="1380">
        <v>78</v>
      </c>
      <c r="J30" s="70" t="s">
        <v>57</v>
      </c>
      <c r="K30" s="70" t="s">
        <v>57</v>
      </c>
      <c r="L30" s="85">
        <v>0</v>
      </c>
      <c r="M30" s="70" t="s">
        <v>57</v>
      </c>
      <c r="N30" s="70" t="s">
        <v>57</v>
      </c>
      <c r="O30" s="85">
        <v>0</v>
      </c>
      <c r="P30" s="70" t="s">
        <v>57</v>
      </c>
      <c r="Q30" s="70" t="s">
        <v>57</v>
      </c>
      <c r="R30" s="85">
        <v>27</v>
      </c>
      <c r="S30" s="70" t="s">
        <v>57</v>
      </c>
      <c r="T30" s="70" t="s">
        <v>57</v>
      </c>
      <c r="U30" s="85">
        <v>44</v>
      </c>
      <c r="V30" s="70" t="s">
        <v>57</v>
      </c>
      <c r="W30" s="70" t="s">
        <v>57</v>
      </c>
      <c r="X30" s="85">
        <v>55</v>
      </c>
      <c r="Y30" s="70" t="s">
        <v>57</v>
      </c>
      <c r="Z30" s="70" t="s">
        <v>57</v>
      </c>
      <c r="AA30" s="85">
        <v>68</v>
      </c>
      <c r="AB30" s="70" t="s">
        <v>57</v>
      </c>
      <c r="AC30" s="70" t="s">
        <v>57</v>
      </c>
      <c r="AD30" s="509">
        <v>83</v>
      </c>
      <c r="AE30" s="71"/>
      <c r="AF30" s="71"/>
      <c r="AG30" s="71"/>
      <c r="AH30" s="71"/>
      <c r="AI30" s="71"/>
      <c r="AJ30" s="71"/>
      <c r="AK30" s="71"/>
      <c r="AL30" s="71"/>
      <c r="AM30" s="71"/>
      <c r="AN30" s="484" t="s">
        <v>908</v>
      </c>
      <c r="AO30" s="436"/>
    </row>
    <row r="31" spans="1:41" ht="39" customHeight="1" thickBot="1" x14ac:dyDescent="0.25">
      <c r="A31" s="362" t="s">
        <v>754</v>
      </c>
      <c r="B31" s="1240"/>
      <c r="C31" s="1242"/>
      <c r="D31" s="1244"/>
      <c r="E31" s="1244"/>
      <c r="F31" s="1246"/>
      <c r="G31" s="1248"/>
      <c r="H31" s="1236"/>
      <c r="I31" s="1365"/>
      <c r="J31" s="754" t="s">
        <v>57</v>
      </c>
      <c r="K31" s="754" t="s">
        <v>57</v>
      </c>
      <c r="L31" s="756">
        <v>0</v>
      </c>
      <c r="M31" s="754" t="s">
        <v>57</v>
      </c>
      <c r="N31" s="754" t="s">
        <v>57</v>
      </c>
      <c r="O31" s="756">
        <v>0</v>
      </c>
      <c r="P31" s="754" t="s">
        <v>57</v>
      </c>
      <c r="Q31" s="754" t="s">
        <v>57</v>
      </c>
      <c r="R31" s="756">
        <v>0</v>
      </c>
      <c r="S31" s="754" t="s">
        <v>57</v>
      </c>
      <c r="T31" s="754" t="s">
        <v>57</v>
      </c>
      <c r="U31" s="756">
        <v>8</v>
      </c>
      <c r="V31" s="754" t="s">
        <v>57</v>
      </c>
      <c r="W31" s="754" t="s">
        <v>57</v>
      </c>
      <c r="X31" s="756">
        <v>23</v>
      </c>
      <c r="Y31" s="754" t="s">
        <v>57</v>
      </c>
      <c r="Z31" s="754" t="s">
        <v>57</v>
      </c>
      <c r="AA31" s="756">
        <v>45</v>
      </c>
      <c r="AB31" s="754" t="s">
        <v>57</v>
      </c>
      <c r="AC31" s="754" t="s">
        <v>57</v>
      </c>
      <c r="AD31" s="598">
        <v>53</v>
      </c>
      <c r="AE31" s="763"/>
      <c r="AF31" s="763"/>
      <c r="AG31" s="763"/>
      <c r="AH31" s="763"/>
      <c r="AI31" s="763"/>
      <c r="AJ31" s="763"/>
      <c r="AK31" s="763"/>
      <c r="AL31" s="763"/>
      <c r="AM31" s="763"/>
      <c r="AN31" s="430"/>
      <c r="AO31" s="430"/>
    </row>
    <row r="32" spans="1:41" ht="14.25" customHeight="1" x14ac:dyDescent="0.2">
      <c r="A32" s="251"/>
      <c r="B32" s="252"/>
      <c r="C32" s="253"/>
      <c r="D32" s="86"/>
      <c r="E32" s="86"/>
      <c r="F32" s="86"/>
      <c r="G32" s="77"/>
      <c r="H32" s="77"/>
      <c r="I32" s="86"/>
      <c r="J32" s="77"/>
      <c r="K32" s="77"/>
      <c r="L32" s="86"/>
      <c r="M32" s="77"/>
      <c r="N32" s="77"/>
      <c r="O32" s="86"/>
      <c r="P32" s="77"/>
      <c r="Q32" s="77"/>
      <c r="R32" s="86"/>
      <c r="S32" s="251"/>
      <c r="T32" s="251"/>
      <c r="U32" s="251"/>
      <c r="V32" s="251"/>
      <c r="W32" s="251"/>
      <c r="X32" s="251"/>
      <c r="Y32" s="251"/>
      <c r="Z32" s="251"/>
      <c r="AA32" s="251"/>
      <c r="AB32" s="251"/>
      <c r="AC32" s="251"/>
      <c r="AD32" s="86"/>
      <c r="AE32" s="251"/>
      <c r="AF32" s="251"/>
      <c r="AG32" s="251"/>
      <c r="AH32" s="251"/>
      <c r="AI32" s="251"/>
      <c r="AJ32" s="251"/>
      <c r="AK32" s="251"/>
      <c r="AL32" s="251"/>
      <c r="AM32" s="251"/>
      <c r="AN32" s="251"/>
      <c r="AO32" s="251"/>
    </row>
    <row r="33" spans="1:41" ht="15" x14ac:dyDescent="0.25">
      <c r="A33" s="63" t="s">
        <v>366</v>
      </c>
      <c r="B33" s="64"/>
    </row>
    <row r="34" spans="1:41" ht="27.75" customHeight="1" x14ac:dyDescent="0.2">
      <c r="A34" s="1292" t="s">
        <v>596</v>
      </c>
      <c r="B34" s="1292"/>
      <c r="C34" s="1292"/>
      <c r="D34" s="1292"/>
      <c r="E34" s="1292"/>
      <c r="F34" s="1292"/>
      <c r="G34" s="1292"/>
      <c r="H34" s="1292"/>
      <c r="I34" s="1292"/>
      <c r="J34" s="1292"/>
      <c r="K34" s="1292"/>
      <c r="L34" s="1292"/>
      <c r="M34" s="1292"/>
      <c r="N34" s="1292"/>
      <c r="O34" s="1292"/>
      <c r="P34" s="1292"/>
      <c r="Q34" s="1292"/>
      <c r="R34" s="1292"/>
      <c r="S34" s="1292"/>
      <c r="T34" s="1292"/>
      <c r="U34" s="1292"/>
      <c r="V34" s="1292"/>
      <c r="W34" s="1292"/>
      <c r="X34" s="1292"/>
      <c r="Y34" s="1292"/>
      <c r="Z34" s="1292"/>
      <c r="AA34" s="1292"/>
      <c r="AB34" s="1292"/>
      <c r="AC34" s="1292"/>
      <c r="AD34" s="1292"/>
      <c r="AE34" s="1292"/>
      <c r="AF34" s="1292"/>
      <c r="AG34" s="1292"/>
      <c r="AH34" s="1292"/>
      <c r="AI34" s="1292"/>
      <c r="AJ34" s="1292"/>
      <c r="AK34" s="1292"/>
      <c r="AL34" s="1292"/>
      <c r="AM34" s="1292"/>
      <c r="AN34" s="1292"/>
    </row>
    <row r="35" spans="1:41" ht="11.25" customHeight="1" thickBot="1" x14ac:dyDescent="0.25"/>
    <row r="36" spans="1:41" ht="30" customHeight="1" x14ac:dyDescent="0.2">
      <c r="A36" s="1304"/>
      <c r="B36" s="1217" t="s">
        <v>19</v>
      </c>
      <c r="C36" s="1217" t="s">
        <v>1</v>
      </c>
      <c r="D36" s="1217" t="s">
        <v>2</v>
      </c>
      <c r="E36" s="1217" t="s">
        <v>69</v>
      </c>
      <c r="F36" s="1219" t="s">
        <v>696</v>
      </c>
      <c r="G36" s="1170" t="s">
        <v>592</v>
      </c>
      <c r="H36" s="1171"/>
      <c r="I36" s="1171"/>
      <c r="J36" s="1171" t="s">
        <v>6</v>
      </c>
      <c r="K36" s="1171"/>
      <c r="L36" s="1171"/>
      <c r="M36" s="1171" t="s">
        <v>7</v>
      </c>
      <c r="N36" s="1171"/>
      <c r="O36" s="1171"/>
      <c r="P36" s="1171" t="s">
        <v>8</v>
      </c>
      <c r="Q36" s="1171"/>
      <c r="R36" s="1171"/>
      <c r="S36" s="1171" t="s">
        <v>9</v>
      </c>
      <c r="T36" s="1171"/>
      <c r="U36" s="1171"/>
      <c r="V36" s="1171" t="s">
        <v>10</v>
      </c>
      <c r="W36" s="1171"/>
      <c r="X36" s="1171"/>
      <c r="Y36" s="1171" t="s">
        <v>11</v>
      </c>
      <c r="Z36" s="1171"/>
      <c r="AA36" s="1171"/>
      <c r="AB36" s="1171" t="s">
        <v>12</v>
      </c>
      <c r="AC36" s="1171"/>
      <c r="AD36" s="1171"/>
      <c r="AE36" s="1171" t="s">
        <v>13</v>
      </c>
      <c r="AF36" s="1171"/>
      <c r="AG36" s="1171"/>
      <c r="AH36" s="1171" t="s">
        <v>14</v>
      </c>
      <c r="AI36" s="1171"/>
      <c r="AJ36" s="1171"/>
      <c r="AK36" s="1171" t="s">
        <v>15</v>
      </c>
      <c r="AL36" s="1171"/>
      <c r="AM36" s="1171"/>
      <c r="AN36" s="1295" t="s">
        <v>593</v>
      </c>
      <c r="AO36" s="1295"/>
    </row>
    <row r="37" spans="1:41" ht="18" customHeight="1" thickBot="1" x14ac:dyDescent="0.25">
      <c r="A37" s="1177"/>
      <c r="B37" s="1179"/>
      <c r="C37" s="1179"/>
      <c r="D37" s="1179"/>
      <c r="E37" s="1179"/>
      <c r="F37" s="1181"/>
      <c r="G37" s="79" t="s">
        <v>16</v>
      </c>
      <c r="H37" s="80" t="s">
        <v>17</v>
      </c>
      <c r="I37" s="80" t="s">
        <v>18</v>
      </c>
      <c r="J37" s="81" t="s">
        <v>16</v>
      </c>
      <c r="K37" s="81" t="s">
        <v>17</v>
      </c>
      <c r="L37" s="81" t="s">
        <v>18</v>
      </c>
      <c r="M37" s="81" t="s">
        <v>16</v>
      </c>
      <c r="N37" s="81" t="s">
        <v>17</v>
      </c>
      <c r="O37" s="81" t="s">
        <v>18</v>
      </c>
      <c r="P37" s="81" t="s">
        <v>16</v>
      </c>
      <c r="Q37" s="81" t="s">
        <v>17</v>
      </c>
      <c r="R37" s="81" t="s">
        <v>18</v>
      </c>
      <c r="S37" s="81" t="s">
        <v>16</v>
      </c>
      <c r="T37" s="81" t="s">
        <v>17</v>
      </c>
      <c r="U37" s="81" t="s">
        <v>18</v>
      </c>
      <c r="V37" s="81" t="s">
        <v>16</v>
      </c>
      <c r="W37" s="81" t="s">
        <v>17</v>
      </c>
      <c r="X37" s="81" t="s">
        <v>18</v>
      </c>
      <c r="Y37" s="81" t="s">
        <v>16</v>
      </c>
      <c r="Z37" s="81" t="s">
        <v>17</v>
      </c>
      <c r="AA37" s="81" t="s">
        <v>18</v>
      </c>
      <c r="AB37" s="81" t="s">
        <v>16</v>
      </c>
      <c r="AC37" s="81" t="s">
        <v>17</v>
      </c>
      <c r="AD37" s="81" t="s">
        <v>18</v>
      </c>
      <c r="AE37" s="81" t="s">
        <v>16</v>
      </c>
      <c r="AF37" s="81" t="s">
        <v>17</v>
      </c>
      <c r="AG37" s="81" t="s">
        <v>18</v>
      </c>
      <c r="AH37" s="81" t="s">
        <v>16</v>
      </c>
      <c r="AI37" s="81" t="s">
        <v>17</v>
      </c>
      <c r="AJ37" s="81" t="s">
        <v>18</v>
      </c>
      <c r="AK37" s="81" t="s">
        <v>16</v>
      </c>
      <c r="AL37" s="81" t="s">
        <v>17</v>
      </c>
      <c r="AM37" s="81" t="s">
        <v>18</v>
      </c>
      <c r="AN37" s="1296"/>
      <c r="AO37" s="1296"/>
    </row>
    <row r="38" spans="1:41" ht="51.75" customHeight="1" x14ac:dyDescent="0.2">
      <c r="A38" s="361" t="s">
        <v>753</v>
      </c>
      <c r="B38" s="1250" t="s">
        <v>92</v>
      </c>
      <c r="C38" s="1251" t="s">
        <v>93</v>
      </c>
      <c r="D38" s="1252" t="s">
        <v>94</v>
      </c>
      <c r="E38" s="1252" t="s">
        <v>72</v>
      </c>
      <c r="F38" s="1253" t="s">
        <v>23</v>
      </c>
      <c r="G38" s="1254" t="s">
        <v>57</v>
      </c>
      <c r="H38" s="1255" t="s">
        <v>57</v>
      </c>
      <c r="I38" s="1357">
        <v>150</v>
      </c>
      <c r="J38" s="753" t="s">
        <v>57</v>
      </c>
      <c r="K38" s="753" t="s">
        <v>57</v>
      </c>
      <c r="L38" s="755">
        <v>0</v>
      </c>
      <c r="M38" s="753" t="s">
        <v>57</v>
      </c>
      <c r="N38" s="753" t="s">
        <v>57</v>
      </c>
      <c r="O38" s="755">
        <v>0</v>
      </c>
      <c r="P38" s="753" t="s">
        <v>57</v>
      </c>
      <c r="Q38" s="753" t="s">
        <v>57</v>
      </c>
      <c r="R38" s="755">
        <v>0</v>
      </c>
      <c r="S38" s="753" t="s">
        <v>57</v>
      </c>
      <c r="T38" s="753" t="s">
        <v>57</v>
      </c>
      <c r="U38" s="755">
        <v>123.86</v>
      </c>
      <c r="V38" s="753" t="s">
        <v>57</v>
      </c>
      <c r="W38" s="753" t="s">
        <v>57</v>
      </c>
      <c r="X38" s="755">
        <v>132.57</v>
      </c>
      <c r="Y38" s="753" t="s">
        <v>57</v>
      </c>
      <c r="Z38" s="753" t="s">
        <v>57</v>
      </c>
      <c r="AA38" s="755">
        <v>132.57</v>
      </c>
      <c r="AB38" s="753" t="s">
        <v>57</v>
      </c>
      <c r="AC38" s="753" t="s">
        <v>57</v>
      </c>
      <c r="AD38" s="321">
        <v>136.41999999999999</v>
      </c>
      <c r="AE38" s="68"/>
      <c r="AF38" s="68"/>
      <c r="AG38" s="68"/>
      <c r="AH38" s="68"/>
      <c r="AI38" s="68"/>
      <c r="AJ38" s="68"/>
      <c r="AK38" s="68"/>
      <c r="AL38" s="68"/>
      <c r="AM38" s="68"/>
      <c r="AN38" s="577"/>
      <c r="AO38" s="467"/>
    </row>
    <row r="39" spans="1:41" ht="55.5" customHeight="1" thickBot="1" x14ac:dyDescent="0.25">
      <c r="A39" s="362" t="s">
        <v>754</v>
      </c>
      <c r="B39" s="1240"/>
      <c r="C39" s="1242"/>
      <c r="D39" s="1244"/>
      <c r="E39" s="1244"/>
      <c r="F39" s="1246"/>
      <c r="G39" s="1248"/>
      <c r="H39" s="1236"/>
      <c r="I39" s="1365"/>
      <c r="J39" s="754" t="s">
        <v>57</v>
      </c>
      <c r="K39" s="754" t="s">
        <v>57</v>
      </c>
      <c r="L39" s="756">
        <v>0</v>
      </c>
      <c r="M39" s="754" t="s">
        <v>57</v>
      </c>
      <c r="N39" s="754" t="s">
        <v>57</v>
      </c>
      <c r="O39" s="756">
        <v>0</v>
      </c>
      <c r="P39" s="754" t="s">
        <v>57</v>
      </c>
      <c r="Q39" s="754" t="s">
        <v>57</v>
      </c>
      <c r="R39" s="756">
        <v>0</v>
      </c>
      <c r="S39" s="754" t="s">
        <v>57</v>
      </c>
      <c r="T39" s="754" t="s">
        <v>57</v>
      </c>
      <c r="U39" s="756">
        <v>0.81</v>
      </c>
      <c r="V39" s="754" t="s">
        <v>57</v>
      </c>
      <c r="W39" s="754" t="s">
        <v>57</v>
      </c>
      <c r="X39" s="756">
        <v>112.86</v>
      </c>
      <c r="Y39" s="754" t="s">
        <v>57</v>
      </c>
      <c r="Z39" s="754" t="s">
        <v>57</v>
      </c>
      <c r="AA39" s="756">
        <v>115.86</v>
      </c>
      <c r="AB39" s="754" t="s">
        <v>57</v>
      </c>
      <c r="AC39" s="754" t="s">
        <v>57</v>
      </c>
      <c r="AD39" s="598">
        <v>121.07</v>
      </c>
      <c r="AE39" s="763"/>
      <c r="AF39" s="763"/>
      <c r="AG39" s="763"/>
      <c r="AH39" s="763"/>
      <c r="AI39" s="763"/>
      <c r="AJ39" s="763"/>
      <c r="AK39" s="763"/>
      <c r="AL39" s="763"/>
      <c r="AM39" s="763"/>
      <c r="AN39" s="430"/>
      <c r="AO39" s="430"/>
    </row>
    <row r="40" spans="1:41" ht="49.5" customHeight="1" x14ac:dyDescent="0.2">
      <c r="A40" s="361" t="s">
        <v>753</v>
      </c>
      <c r="B40" s="1250" t="s">
        <v>79</v>
      </c>
      <c r="C40" s="1251" t="s">
        <v>80</v>
      </c>
      <c r="D40" s="1252" t="s">
        <v>81</v>
      </c>
      <c r="E40" s="1252" t="s">
        <v>72</v>
      </c>
      <c r="F40" s="1253" t="s">
        <v>23</v>
      </c>
      <c r="G40" s="1254" t="s">
        <v>57</v>
      </c>
      <c r="H40" s="1255" t="s">
        <v>57</v>
      </c>
      <c r="I40" s="1357">
        <v>535</v>
      </c>
      <c r="J40" s="753" t="s">
        <v>57</v>
      </c>
      <c r="K40" s="753" t="s">
        <v>57</v>
      </c>
      <c r="L40" s="755">
        <v>0</v>
      </c>
      <c r="M40" s="753" t="s">
        <v>57</v>
      </c>
      <c r="N40" s="753" t="s">
        <v>57</v>
      </c>
      <c r="O40" s="755">
        <v>0</v>
      </c>
      <c r="P40" s="753" t="s">
        <v>57</v>
      </c>
      <c r="Q40" s="753" t="s">
        <v>57</v>
      </c>
      <c r="R40" s="755">
        <v>83</v>
      </c>
      <c r="S40" s="753" t="s">
        <v>57</v>
      </c>
      <c r="T40" s="753" t="s">
        <v>57</v>
      </c>
      <c r="U40" s="755">
        <v>83</v>
      </c>
      <c r="V40" s="753" t="s">
        <v>57</v>
      </c>
      <c r="W40" s="753" t="s">
        <v>57</v>
      </c>
      <c r="X40" s="755">
        <v>345</v>
      </c>
      <c r="Y40" s="753" t="s">
        <v>57</v>
      </c>
      <c r="Z40" s="753" t="s">
        <v>57</v>
      </c>
      <c r="AA40" s="755">
        <v>545</v>
      </c>
      <c r="AB40" s="753" t="s">
        <v>57</v>
      </c>
      <c r="AC40" s="753" t="s">
        <v>57</v>
      </c>
      <c r="AD40" s="321">
        <v>647</v>
      </c>
      <c r="AE40" s="68"/>
      <c r="AF40" s="68"/>
      <c r="AG40" s="68"/>
      <c r="AH40" s="68"/>
      <c r="AI40" s="68"/>
      <c r="AJ40" s="68"/>
      <c r="AK40" s="68"/>
      <c r="AL40" s="68"/>
      <c r="AM40" s="68"/>
      <c r="AN40" s="378" t="s">
        <v>908</v>
      </c>
      <c r="AO40" s="429"/>
    </row>
    <row r="41" spans="1:41" ht="40.5" customHeight="1" thickBot="1" x14ac:dyDescent="0.25">
      <c r="A41" s="362" t="s">
        <v>754</v>
      </c>
      <c r="B41" s="1240"/>
      <c r="C41" s="1242"/>
      <c r="D41" s="1244"/>
      <c r="E41" s="1244"/>
      <c r="F41" s="1246"/>
      <c r="G41" s="1248"/>
      <c r="H41" s="1236"/>
      <c r="I41" s="1365"/>
      <c r="J41" s="754" t="s">
        <v>57</v>
      </c>
      <c r="K41" s="754" t="s">
        <v>57</v>
      </c>
      <c r="L41" s="756">
        <v>0</v>
      </c>
      <c r="M41" s="754" t="s">
        <v>57</v>
      </c>
      <c r="N41" s="754" t="s">
        <v>57</v>
      </c>
      <c r="O41" s="756">
        <v>0</v>
      </c>
      <c r="P41" s="754" t="s">
        <v>57</v>
      </c>
      <c r="Q41" s="754" t="s">
        <v>57</v>
      </c>
      <c r="R41" s="756">
        <v>0</v>
      </c>
      <c r="S41" s="754" t="s">
        <v>57</v>
      </c>
      <c r="T41" s="754" t="s">
        <v>57</v>
      </c>
      <c r="U41" s="756">
        <v>89</v>
      </c>
      <c r="V41" s="754" t="s">
        <v>57</v>
      </c>
      <c r="W41" s="754" t="s">
        <v>57</v>
      </c>
      <c r="X41" s="756">
        <v>107</v>
      </c>
      <c r="Y41" s="754" t="s">
        <v>57</v>
      </c>
      <c r="Z41" s="754" t="s">
        <v>57</v>
      </c>
      <c r="AA41" s="756">
        <v>319</v>
      </c>
      <c r="AB41" s="754" t="s">
        <v>57</v>
      </c>
      <c r="AC41" s="754" t="s">
        <v>57</v>
      </c>
      <c r="AD41" s="598">
        <v>698</v>
      </c>
      <c r="AE41" s="763"/>
      <c r="AF41" s="763"/>
      <c r="AG41" s="763"/>
      <c r="AH41" s="763"/>
      <c r="AI41" s="763"/>
      <c r="AJ41" s="763"/>
      <c r="AK41" s="763"/>
      <c r="AL41" s="763"/>
      <c r="AM41" s="763"/>
      <c r="AN41" s="379" t="s">
        <v>915</v>
      </c>
      <c r="AO41" s="430"/>
    </row>
    <row r="42" spans="1:41" ht="59.25" customHeight="1" x14ac:dyDescent="0.2">
      <c r="A42" s="361" t="s">
        <v>753</v>
      </c>
      <c r="B42" s="1250" t="s">
        <v>82</v>
      </c>
      <c r="C42" s="1251" t="s">
        <v>83</v>
      </c>
      <c r="D42" s="1252" t="s">
        <v>81</v>
      </c>
      <c r="E42" s="1252" t="s">
        <v>72</v>
      </c>
      <c r="F42" s="1253" t="s">
        <v>23</v>
      </c>
      <c r="G42" s="1254" t="s">
        <v>57</v>
      </c>
      <c r="H42" s="1255" t="s">
        <v>57</v>
      </c>
      <c r="I42" s="1357">
        <v>85</v>
      </c>
      <c r="J42" s="753" t="s">
        <v>57</v>
      </c>
      <c r="K42" s="753" t="s">
        <v>57</v>
      </c>
      <c r="L42" s="755">
        <v>0</v>
      </c>
      <c r="M42" s="753" t="s">
        <v>57</v>
      </c>
      <c r="N42" s="753" t="s">
        <v>57</v>
      </c>
      <c r="O42" s="755">
        <v>0</v>
      </c>
      <c r="P42" s="753" t="s">
        <v>57</v>
      </c>
      <c r="Q42" s="753" t="s">
        <v>57</v>
      </c>
      <c r="R42" s="755">
        <v>0</v>
      </c>
      <c r="S42" s="70" t="s">
        <v>57</v>
      </c>
      <c r="T42" s="70" t="s">
        <v>57</v>
      </c>
      <c r="U42" s="755">
        <v>0</v>
      </c>
      <c r="V42" s="70" t="s">
        <v>57</v>
      </c>
      <c r="W42" s="70" t="s">
        <v>57</v>
      </c>
      <c r="X42" s="755">
        <v>85</v>
      </c>
      <c r="Y42" s="70" t="s">
        <v>57</v>
      </c>
      <c r="Z42" s="70" t="s">
        <v>57</v>
      </c>
      <c r="AA42" s="755">
        <v>85</v>
      </c>
      <c r="AB42" s="70" t="s">
        <v>57</v>
      </c>
      <c r="AC42" s="70" t="s">
        <v>57</v>
      </c>
      <c r="AD42" s="321">
        <v>85</v>
      </c>
      <c r="AE42" s="68"/>
      <c r="AF42" s="68"/>
      <c r="AG42" s="68"/>
      <c r="AH42" s="68"/>
      <c r="AI42" s="68"/>
      <c r="AJ42" s="68"/>
      <c r="AK42" s="68"/>
      <c r="AL42" s="68"/>
      <c r="AM42" s="68"/>
      <c r="AN42" s="429"/>
      <c r="AO42" s="439"/>
    </row>
    <row r="43" spans="1:41" ht="54.75" customHeight="1" thickBot="1" x14ac:dyDescent="0.25">
      <c r="A43" s="362" t="s">
        <v>754</v>
      </c>
      <c r="B43" s="1240"/>
      <c r="C43" s="1242"/>
      <c r="D43" s="1244"/>
      <c r="E43" s="1244"/>
      <c r="F43" s="1246"/>
      <c r="G43" s="1248"/>
      <c r="H43" s="1236"/>
      <c r="I43" s="1365"/>
      <c r="J43" s="754" t="s">
        <v>57</v>
      </c>
      <c r="K43" s="754" t="s">
        <v>57</v>
      </c>
      <c r="L43" s="756">
        <v>0</v>
      </c>
      <c r="M43" s="754" t="s">
        <v>57</v>
      </c>
      <c r="N43" s="754" t="s">
        <v>57</v>
      </c>
      <c r="O43" s="756">
        <v>0</v>
      </c>
      <c r="P43" s="754" t="s">
        <v>57</v>
      </c>
      <c r="Q43" s="754" t="s">
        <v>57</v>
      </c>
      <c r="R43" s="756">
        <v>0</v>
      </c>
      <c r="S43" s="754" t="s">
        <v>57</v>
      </c>
      <c r="T43" s="754" t="s">
        <v>57</v>
      </c>
      <c r="U43" s="756">
        <v>0</v>
      </c>
      <c r="V43" s="754" t="s">
        <v>57</v>
      </c>
      <c r="W43" s="754" t="s">
        <v>57</v>
      </c>
      <c r="X43" s="756">
        <v>0</v>
      </c>
      <c r="Y43" s="754" t="s">
        <v>57</v>
      </c>
      <c r="Z43" s="754" t="s">
        <v>57</v>
      </c>
      <c r="AA43" s="756">
        <v>14</v>
      </c>
      <c r="AB43" s="754" t="s">
        <v>57</v>
      </c>
      <c r="AC43" s="754" t="s">
        <v>57</v>
      </c>
      <c r="AD43" s="598">
        <v>19</v>
      </c>
      <c r="AE43" s="763"/>
      <c r="AF43" s="763"/>
      <c r="AG43" s="763"/>
      <c r="AH43" s="763"/>
      <c r="AI43" s="763"/>
      <c r="AJ43" s="763"/>
      <c r="AK43" s="763"/>
      <c r="AL43" s="763"/>
      <c r="AM43" s="763"/>
      <c r="AN43" s="430"/>
      <c r="AO43" s="439"/>
    </row>
    <row r="44" spans="1:41" ht="57.75" customHeight="1" x14ac:dyDescent="0.2">
      <c r="A44" s="361" t="s">
        <v>753</v>
      </c>
      <c r="B44" s="1250" t="s">
        <v>95</v>
      </c>
      <c r="C44" s="1251" t="s">
        <v>96</v>
      </c>
      <c r="D44" s="1252" t="s">
        <v>81</v>
      </c>
      <c r="E44" s="1252" t="s">
        <v>72</v>
      </c>
      <c r="F44" s="1253" t="s">
        <v>23</v>
      </c>
      <c r="G44" s="1254" t="s">
        <v>57</v>
      </c>
      <c r="H44" s="1255" t="s">
        <v>57</v>
      </c>
      <c r="I44" s="1329">
        <v>450</v>
      </c>
      <c r="J44" s="753" t="s">
        <v>57</v>
      </c>
      <c r="K44" s="753" t="s">
        <v>57</v>
      </c>
      <c r="L44" s="755">
        <v>0</v>
      </c>
      <c r="M44" s="753" t="s">
        <v>57</v>
      </c>
      <c r="N44" s="753" t="s">
        <v>57</v>
      </c>
      <c r="O44" s="755">
        <v>0</v>
      </c>
      <c r="P44" s="753" t="s">
        <v>57</v>
      </c>
      <c r="Q44" s="753" t="s">
        <v>57</v>
      </c>
      <c r="R44" s="755">
        <v>83</v>
      </c>
      <c r="S44" s="70" t="s">
        <v>57</v>
      </c>
      <c r="T44" s="70" t="s">
        <v>57</v>
      </c>
      <c r="U44" s="755">
        <v>83</v>
      </c>
      <c r="V44" s="70" t="s">
        <v>57</v>
      </c>
      <c r="W44" s="70" t="s">
        <v>57</v>
      </c>
      <c r="X44" s="755">
        <v>260</v>
      </c>
      <c r="Y44" s="70" t="s">
        <v>57</v>
      </c>
      <c r="Z44" s="70" t="s">
        <v>57</v>
      </c>
      <c r="AA44" s="755">
        <v>460</v>
      </c>
      <c r="AB44" s="70" t="s">
        <v>57</v>
      </c>
      <c r="AC44" s="70" t="s">
        <v>57</v>
      </c>
      <c r="AD44" s="321">
        <v>562</v>
      </c>
      <c r="AE44" s="68"/>
      <c r="AF44" s="68"/>
      <c r="AG44" s="68"/>
      <c r="AH44" s="68"/>
      <c r="AI44" s="68"/>
      <c r="AJ44" s="68"/>
      <c r="AK44" s="68"/>
      <c r="AL44" s="68"/>
      <c r="AM44" s="68"/>
      <c r="AN44" s="378" t="s">
        <v>908</v>
      </c>
      <c r="AO44" s="429"/>
    </row>
    <row r="45" spans="1:41" ht="55.5" customHeight="1" thickBot="1" x14ac:dyDescent="0.25">
      <c r="A45" s="362" t="s">
        <v>754</v>
      </c>
      <c r="B45" s="1240"/>
      <c r="C45" s="1242"/>
      <c r="D45" s="1244"/>
      <c r="E45" s="1244"/>
      <c r="F45" s="1246"/>
      <c r="G45" s="1248"/>
      <c r="H45" s="1236"/>
      <c r="I45" s="1330"/>
      <c r="J45" s="754" t="s">
        <v>57</v>
      </c>
      <c r="K45" s="754" t="s">
        <v>57</v>
      </c>
      <c r="L45" s="756">
        <v>0</v>
      </c>
      <c r="M45" s="754" t="s">
        <v>57</v>
      </c>
      <c r="N45" s="754" t="s">
        <v>57</v>
      </c>
      <c r="O45" s="756">
        <v>0</v>
      </c>
      <c r="P45" s="754" t="s">
        <v>57</v>
      </c>
      <c r="Q45" s="754" t="s">
        <v>57</v>
      </c>
      <c r="R45" s="756">
        <v>0</v>
      </c>
      <c r="S45" s="754" t="s">
        <v>57</v>
      </c>
      <c r="T45" s="754" t="s">
        <v>57</v>
      </c>
      <c r="U45" s="756">
        <v>89</v>
      </c>
      <c r="V45" s="754" t="s">
        <v>57</v>
      </c>
      <c r="W45" s="754" t="s">
        <v>57</v>
      </c>
      <c r="X45" s="756">
        <v>107</v>
      </c>
      <c r="Y45" s="754" t="s">
        <v>57</v>
      </c>
      <c r="Z45" s="754" t="s">
        <v>57</v>
      </c>
      <c r="AA45" s="756">
        <v>313</v>
      </c>
      <c r="AB45" s="754" t="s">
        <v>57</v>
      </c>
      <c r="AC45" s="754" t="s">
        <v>57</v>
      </c>
      <c r="AD45" s="598">
        <v>689</v>
      </c>
      <c r="AE45" s="763"/>
      <c r="AF45" s="763"/>
      <c r="AG45" s="763"/>
      <c r="AH45" s="763"/>
      <c r="AI45" s="763"/>
      <c r="AJ45" s="763"/>
      <c r="AK45" s="763"/>
      <c r="AL45" s="763"/>
      <c r="AM45" s="763"/>
      <c r="AN45" s="379" t="s">
        <v>915</v>
      </c>
      <c r="AO45" s="430"/>
    </row>
    <row r="46" spans="1:41" ht="55.5" customHeight="1" x14ac:dyDescent="0.2">
      <c r="A46" s="361" t="s">
        <v>753</v>
      </c>
      <c r="B46" s="1239" t="s">
        <v>97</v>
      </c>
      <c r="C46" s="1241" t="s">
        <v>98</v>
      </c>
      <c r="D46" s="1243" t="s">
        <v>40</v>
      </c>
      <c r="E46" s="1243" t="s">
        <v>72</v>
      </c>
      <c r="F46" s="1245" t="s">
        <v>23</v>
      </c>
      <c r="G46" s="1247" t="s">
        <v>57</v>
      </c>
      <c r="H46" s="1235" t="s">
        <v>57</v>
      </c>
      <c r="I46" s="1338">
        <v>25</v>
      </c>
      <c r="J46" s="70" t="s">
        <v>57</v>
      </c>
      <c r="K46" s="70" t="s">
        <v>57</v>
      </c>
      <c r="L46" s="85">
        <v>0</v>
      </c>
      <c r="M46" s="70" t="s">
        <v>57</v>
      </c>
      <c r="N46" s="70" t="s">
        <v>57</v>
      </c>
      <c r="O46" s="85">
        <v>0</v>
      </c>
      <c r="P46" s="70" t="s">
        <v>57</v>
      </c>
      <c r="Q46" s="70" t="s">
        <v>57</v>
      </c>
      <c r="R46" s="85">
        <v>11</v>
      </c>
      <c r="S46" s="70" t="s">
        <v>57</v>
      </c>
      <c r="T46" s="70" t="s">
        <v>57</v>
      </c>
      <c r="U46" s="85">
        <v>12</v>
      </c>
      <c r="V46" s="70" t="s">
        <v>57</v>
      </c>
      <c r="W46" s="70" t="s">
        <v>57</v>
      </c>
      <c r="X46" s="85">
        <v>19</v>
      </c>
      <c r="Y46" s="70" t="s">
        <v>57</v>
      </c>
      <c r="Z46" s="70" t="s">
        <v>57</v>
      </c>
      <c r="AA46" s="85">
        <v>25</v>
      </c>
      <c r="AB46" s="70" t="s">
        <v>57</v>
      </c>
      <c r="AC46" s="70" t="s">
        <v>57</v>
      </c>
      <c r="AD46" s="509">
        <v>25</v>
      </c>
      <c r="AE46" s="71"/>
      <c r="AF46" s="71"/>
      <c r="AG46" s="71"/>
      <c r="AH46" s="71"/>
      <c r="AI46" s="71"/>
      <c r="AJ46" s="71"/>
      <c r="AK46" s="71"/>
      <c r="AL46" s="71"/>
      <c r="AM46" s="71"/>
      <c r="AN46" s="579"/>
      <c r="AO46" s="606"/>
    </row>
    <row r="47" spans="1:41" ht="55.5" customHeight="1" thickBot="1" x14ac:dyDescent="0.25">
      <c r="A47" s="362" t="s">
        <v>754</v>
      </c>
      <c r="B47" s="1240"/>
      <c r="C47" s="1242"/>
      <c r="D47" s="1244"/>
      <c r="E47" s="1244"/>
      <c r="F47" s="1246"/>
      <c r="G47" s="1248"/>
      <c r="H47" s="1236"/>
      <c r="I47" s="1330"/>
      <c r="J47" s="754" t="s">
        <v>57</v>
      </c>
      <c r="K47" s="754" t="s">
        <v>57</v>
      </c>
      <c r="L47" s="756">
        <v>0</v>
      </c>
      <c r="M47" s="754" t="s">
        <v>57</v>
      </c>
      <c r="N47" s="754" t="s">
        <v>57</v>
      </c>
      <c r="O47" s="756">
        <v>0</v>
      </c>
      <c r="P47" s="754" t="s">
        <v>57</v>
      </c>
      <c r="Q47" s="754" t="s">
        <v>57</v>
      </c>
      <c r="R47" s="756">
        <v>0</v>
      </c>
      <c r="S47" s="754" t="s">
        <v>57</v>
      </c>
      <c r="T47" s="754" t="s">
        <v>57</v>
      </c>
      <c r="U47" s="756">
        <v>9</v>
      </c>
      <c r="V47" s="754" t="s">
        <v>57</v>
      </c>
      <c r="W47" s="754" t="s">
        <v>57</v>
      </c>
      <c r="X47" s="756">
        <v>12</v>
      </c>
      <c r="Y47" s="754" t="s">
        <v>57</v>
      </c>
      <c r="Z47" s="754" t="s">
        <v>57</v>
      </c>
      <c r="AA47" s="756">
        <v>16</v>
      </c>
      <c r="AB47" s="754" t="s">
        <v>57</v>
      </c>
      <c r="AC47" s="754" t="s">
        <v>57</v>
      </c>
      <c r="AD47" s="598">
        <v>18</v>
      </c>
      <c r="AE47" s="763"/>
      <c r="AF47" s="763"/>
      <c r="AG47" s="763"/>
      <c r="AH47" s="763"/>
      <c r="AI47" s="763"/>
      <c r="AJ47" s="763"/>
      <c r="AK47" s="763"/>
      <c r="AL47" s="763"/>
      <c r="AM47" s="763"/>
      <c r="AN47" s="430"/>
      <c r="AO47" s="606"/>
    </row>
    <row r="48" spans="1:41" ht="51" customHeight="1" x14ac:dyDescent="0.2">
      <c r="A48" s="361" t="s">
        <v>753</v>
      </c>
      <c r="B48" s="1239" t="s">
        <v>824</v>
      </c>
      <c r="C48" s="1373" t="s">
        <v>825</v>
      </c>
      <c r="D48" s="1243" t="s">
        <v>40</v>
      </c>
      <c r="E48" s="1243" t="s">
        <v>72</v>
      </c>
      <c r="F48" s="1245" t="s">
        <v>23</v>
      </c>
      <c r="G48" s="1247" t="s">
        <v>57</v>
      </c>
      <c r="H48" s="1235" t="s">
        <v>57</v>
      </c>
      <c r="I48" s="1338">
        <v>250</v>
      </c>
      <c r="J48" s="70" t="s">
        <v>57</v>
      </c>
      <c r="K48" s="70" t="s">
        <v>57</v>
      </c>
      <c r="L48" s="85">
        <v>0</v>
      </c>
      <c r="M48" s="70" t="s">
        <v>57</v>
      </c>
      <c r="N48" s="70" t="s">
        <v>57</v>
      </c>
      <c r="O48" s="85">
        <v>0</v>
      </c>
      <c r="P48" s="70" t="s">
        <v>57</v>
      </c>
      <c r="Q48" s="70" t="s">
        <v>57</v>
      </c>
      <c r="R48" s="85">
        <v>0</v>
      </c>
      <c r="S48" s="70" t="s">
        <v>57</v>
      </c>
      <c r="T48" s="70" t="s">
        <v>57</v>
      </c>
      <c r="U48" s="85">
        <v>0</v>
      </c>
      <c r="V48" s="70" t="s">
        <v>57</v>
      </c>
      <c r="W48" s="70" t="s">
        <v>57</v>
      </c>
      <c r="X48" s="85">
        <v>0</v>
      </c>
      <c r="Y48" s="70" t="s">
        <v>57</v>
      </c>
      <c r="Z48" s="70" t="s">
        <v>57</v>
      </c>
      <c r="AA48" s="85">
        <v>0</v>
      </c>
      <c r="AB48" s="70" t="s">
        <v>57</v>
      </c>
      <c r="AC48" s="70" t="s">
        <v>57</v>
      </c>
      <c r="AD48" s="509">
        <v>250</v>
      </c>
      <c r="AE48" s="71"/>
      <c r="AF48" s="71"/>
      <c r="AG48" s="71"/>
      <c r="AH48" s="71"/>
      <c r="AI48" s="71"/>
      <c r="AJ48" s="71"/>
      <c r="AK48" s="71"/>
      <c r="AL48" s="71"/>
      <c r="AM48" s="71"/>
      <c r="AN48" s="579"/>
      <c r="AO48" s="440"/>
    </row>
    <row r="49" spans="1:41" ht="66.75" customHeight="1" thickBot="1" x14ac:dyDescent="0.25">
      <c r="A49" s="362" t="s">
        <v>754</v>
      </c>
      <c r="B49" s="1240"/>
      <c r="C49" s="1263"/>
      <c r="D49" s="1244"/>
      <c r="E49" s="1244"/>
      <c r="F49" s="1246"/>
      <c r="G49" s="1248"/>
      <c r="H49" s="1236"/>
      <c r="I49" s="1330"/>
      <c r="J49" s="754" t="s">
        <v>57</v>
      </c>
      <c r="K49" s="754" t="s">
        <v>57</v>
      </c>
      <c r="L49" s="756">
        <v>0</v>
      </c>
      <c r="M49" s="754" t="s">
        <v>57</v>
      </c>
      <c r="N49" s="754" t="s">
        <v>57</v>
      </c>
      <c r="O49" s="756">
        <v>0</v>
      </c>
      <c r="P49" s="754" t="s">
        <v>57</v>
      </c>
      <c r="Q49" s="754" t="s">
        <v>57</v>
      </c>
      <c r="R49" s="756">
        <v>0</v>
      </c>
      <c r="S49" s="754" t="s">
        <v>57</v>
      </c>
      <c r="T49" s="754" t="s">
        <v>57</v>
      </c>
      <c r="U49" s="756">
        <v>0</v>
      </c>
      <c r="V49" s="754" t="s">
        <v>57</v>
      </c>
      <c r="W49" s="754" t="s">
        <v>57</v>
      </c>
      <c r="X49" s="756">
        <v>0</v>
      </c>
      <c r="Y49" s="754" t="s">
        <v>57</v>
      </c>
      <c r="Z49" s="754" t="s">
        <v>57</v>
      </c>
      <c r="AA49" s="756">
        <v>0</v>
      </c>
      <c r="AB49" s="754" t="s">
        <v>57</v>
      </c>
      <c r="AC49" s="754" t="s">
        <v>57</v>
      </c>
      <c r="AD49" s="598">
        <v>144</v>
      </c>
      <c r="AE49" s="763"/>
      <c r="AF49" s="763"/>
      <c r="AG49" s="763"/>
      <c r="AH49" s="763"/>
      <c r="AI49" s="763"/>
      <c r="AJ49" s="763"/>
      <c r="AK49" s="763"/>
      <c r="AL49" s="763"/>
      <c r="AM49" s="763"/>
      <c r="AN49" s="430"/>
      <c r="AO49" s="430"/>
    </row>
    <row r="51" spans="1:41" ht="15" x14ac:dyDescent="0.25">
      <c r="A51" s="63" t="s">
        <v>367</v>
      </c>
      <c r="B51" s="64"/>
    </row>
    <row r="52" spans="1:41" ht="20.25" customHeight="1" x14ac:dyDescent="0.2">
      <c r="A52" s="78" t="s">
        <v>597</v>
      </c>
    </row>
    <row r="53" spans="1:41" ht="6" customHeight="1" thickBot="1" x14ac:dyDescent="0.25"/>
    <row r="54" spans="1:41" ht="31.5" customHeight="1" x14ac:dyDescent="0.2">
      <c r="A54" s="1304"/>
      <c r="B54" s="1217" t="s">
        <v>19</v>
      </c>
      <c r="C54" s="1217" t="s">
        <v>1</v>
      </c>
      <c r="D54" s="1217" t="s">
        <v>2</v>
      </c>
      <c r="E54" s="1217" t="s">
        <v>69</v>
      </c>
      <c r="F54" s="1193" t="s">
        <v>696</v>
      </c>
      <c r="G54" s="1170" t="s">
        <v>592</v>
      </c>
      <c r="H54" s="1171"/>
      <c r="I54" s="1171"/>
      <c r="J54" s="1171" t="s">
        <v>6</v>
      </c>
      <c r="K54" s="1171"/>
      <c r="L54" s="1171"/>
      <c r="M54" s="1171" t="s">
        <v>7</v>
      </c>
      <c r="N54" s="1171"/>
      <c r="O54" s="1171"/>
      <c r="P54" s="1171" t="s">
        <v>8</v>
      </c>
      <c r="Q54" s="1171"/>
      <c r="R54" s="1171"/>
      <c r="S54" s="1171" t="s">
        <v>9</v>
      </c>
      <c r="T54" s="1171"/>
      <c r="U54" s="1171"/>
      <c r="V54" s="1171" t="s">
        <v>10</v>
      </c>
      <c r="W54" s="1171"/>
      <c r="X54" s="1171"/>
      <c r="Y54" s="1171" t="s">
        <v>11</v>
      </c>
      <c r="Z54" s="1171"/>
      <c r="AA54" s="1171"/>
      <c r="AB54" s="1171" t="s">
        <v>12</v>
      </c>
      <c r="AC54" s="1171"/>
      <c r="AD54" s="1171"/>
      <c r="AE54" s="1171" t="s">
        <v>13</v>
      </c>
      <c r="AF54" s="1171"/>
      <c r="AG54" s="1171"/>
      <c r="AH54" s="1171" t="s">
        <v>14</v>
      </c>
      <c r="AI54" s="1171"/>
      <c r="AJ54" s="1171"/>
      <c r="AK54" s="1171" t="s">
        <v>15</v>
      </c>
      <c r="AL54" s="1171"/>
      <c r="AM54" s="1171"/>
      <c r="AN54" s="1172" t="s">
        <v>593</v>
      </c>
      <c r="AO54" s="1172"/>
    </row>
    <row r="55" spans="1:41" ht="17.25" customHeight="1" thickBot="1" x14ac:dyDescent="0.25">
      <c r="A55" s="1379"/>
      <c r="B55" s="1218"/>
      <c r="C55" s="1218"/>
      <c r="D55" s="1218"/>
      <c r="E55" s="1218"/>
      <c r="F55" s="1180"/>
      <c r="G55" s="65" t="s">
        <v>16</v>
      </c>
      <c r="H55" s="66" t="s">
        <v>17</v>
      </c>
      <c r="I55" s="66" t="s">
        <v>18</v>
      </c>
      <c r="J55" s="67" t="s">
        <v>16</v>
      </c>
      <c r="K55" s="67" t="s">
        <v>17</v>
      </c>
      <c r="L55" s="67" t="s">
        <v>18</v>
      </c>
      <c r="M55" s="67" t="s">
        <v>16</v>
      </c>
      <c r="N55" s="67" t="s">
        <v>17</v>
      </c>
      <c r="O55" s="67" t="s">
        <v>18</v>
      </c>
      <c r="P55" s="67" t="s">
        <v>16</v>
      </c>
      <c r="Q55" s="67" t="s">
        <v>17</v>
      </c>
      <c r="R55" s="67" t="s">
        <v>18</v>
      </c>
      <c r="S55" s="67" t="s">
        <v>16</v>
      </c>
      <c r="T55" s="67" t="s">
        <v>17</v>
      </c>
      <c r="U55" s="67" t="s">
        <v>18</v>
      </c>
      <c r="V55" s="67" t="s">
        <v>16</v>
      </c>
      <c r="W55" s="67" t="s">
        <v>17</v>
      </c>
      <c r="X55" s="67" t="s">
        <v>18</v>
      </c>
      <c r="Y55" s="67" t="s">
        <v>16</v>
      </c>
      <c r="Z55" s="67" t="s">
        <v>17</v>
      </c>
      <c r="AA55" s="67" t="s">
        <v>18</v>
      </c>
      <c r="AB55" s="67" t="s">
        <v>16</v>
      </c>
      <c r="AC55" s="67" t="s">
        <v>17</v>
      </c>
      <c r="AD55" s="67" t="s">
        <v>18</v>
      </c>
      <c r="AE55" s="67" t="s">
        <v>16</v>
      </c>
      <c r="AF55" s="67" t="s">
        <v>17</v>
      </c>
      <c r="AG55" s="67" t="s">
        <v>18</v>
      </c>
      <c r="AH55" s="67" t="s">
        <v>16</v>
      </c>
      <c r="AI55" s="67" t="s">
        <v>17</v>
      </c>
      <c r="AJ55" s="67" t="s">
        <v>18</v>
      </c>
      <c r="AK55" s="67" t="s">
        <v>16</v>
      </c>
      <c r="AL55" s="67" t="s">
        <v>17</v>
      </c>
      <c r="AM55" s="67" t="s">
        <v>18</v>
      </c>
      <c r="AN55" s="1259"/>
      <c r="AO55" s="1259"/>
    </row>
    <row r="56" spans="1:41" ht="59.25" customHeight="1" x14ac:dyDescent="0.2">
      <c r="A56" s="361" t="s">
        <v>753</v>
      </c>
      <c r="B56" s="1250" t="s">
        <v>79</v>
      </c>
      <c r="C56" s="1251" t="s">
        <v>80</v>
      </c>
      <c r="D56" s="1252" t="s">
        <v>81</v>
      </c>
      <c r="E56" s="1252" t="s">
        <v>72</v>
      </c>
      <c r="F56" s="1253" t="s">
        <v>23</v>
      </c>
      <c r="G56" s="1254" t="s">
        <v>57</v>
      </c>
      <c r="H56" s="1255" t="s">
        <v>57</v>
      </c>
      <c r="I56" s="1357">
        <v>86</v>
      </c>
      <c r="J56" s="753" t="s">
        <v>57</v>
      </c>
      <c r="K56" s="753" t="s">
        <v>57</v>
      </c>
      <c r="L56" s="755">
        <v>0</v>
      </c>
      <c r="M56" s="753" t="s">
        <v>57</v>
      </c>
      <c r="N56" s="753" t="s">
        <v>57</v>
      </c>
      <c r="O56" s="755">
        <v>0</v>
      </c>
      <c r="P56" s="753" t="s">
        <v>57</v>
      </c>
      <c r="Q56" s="753" t="s">
        <v>57</v>
      </c>
      <c r="R56" s="755">
        <v>49</v>
      </c>
      <c r="S56" s="753" t="s">
        <v>57</v>
      </c>
      <c r="T56" s="753" t="s">
        <v>57</v>
      </c>
      <c r="U56" s="755">
        <v>48</v>
      </c>
      <c r="V56" s="753" t="s">
        <v>57</v>
      </c>
      <c r="W56" s="753" t="s">
        <v>57</v>
      </c>
      <c r="X56" s="755">
        <v>47</v>
      </c>
      <c r="Y56" s="753" t="s">
        <v>57</v>
      </c>
      <c r="Z56" s="753" t="s">
        <v>57</v>
      </c>
      <c r="AA56" s="755">
        <v>81</v>
      </c>
      <c r="AB56" s="753" t="s">
        <v>57</v>
      </c>
      <c r="AC56" s="753" t="s">
        <v>57</v>
      </c>
      <c r="AD56" s="321">
        <v>88</v>
      </c>
      <c r="AE56" s="68"/>
      <c r="AF56" s="68"/>
      <c r="AG56" s="68"/>
      <c r="AH56" s="68"/>
      <c r="AI56" s="68"/>
      <c r="AJ56" s="68"/>
      <c r="AK56" s="68"/>
      <c r="AL56" s="68"/>
      <c r="AM56" s="68"/>
      <c r="AN56" s="378" t="s">
        <v>911</v>
      </c>
      <c r="AO56" s="378"/>
    </row>
    <row r="57" spans="1:41" ht="39.75" customHeight="1" thickBot="1" x14ac:dyDescent="0.25">
      <c r="A57" s="362" t="s">
        <v>754</v>
      </c>
      <c r="B57" s="1240"/>
      <c r="C57" s="1242"/>
      <c r="D57" s="1244"/>
      <c r="E57" s="1244"/>
      <c r="F57" s="1246"/>
      <c r="G57" s="1248"/>
      <c r="H57" s="1236"/>
      <c r="I57" s="1365"/>
      <c r="J57" s="754" t="s">
        <v>57</v>
      </c>
      <c r="K57" s="754" t="s">
        <v>57</v>
      </c>
      <c r="L57" s="756">
        <v>0</v>
      </c>
      <c r="M57" s="754" t="s">
        <v>57</v>
      </c>
      <c r="N57" s="754" t="s">
        <v>57</v>
      </c>
      <c r="O57" s="756">
        <v>0</v>
      </c>
      <c r="P57" s="754" t="s">
        <v>57</v>
      </c>
      <c r="Q57" s="754" t="s">
        <v>57</v>
      </c>
      <c r="R57" s="756">
        <v>1</v>
      </c>
      <c r="S57" s="754" t="s">
        <v>57</v>
      </c>
      <c r="T57" s="754" t="s">
        <v>57</v>
      </c>
      <c r="U57" s="756">
        <v>47</v>
      </c>
      <c r="V57" s="754" t="s">
        <v>57</v>
      </c>
      <c r="W57" s="754" t="s">
        <v>57</v>
      </c>
      <c r="X57" s="756">
        <v>47</v>
      </c>
      <c r="Y57" s="754" t="s">
        <v>57</v>
      </c>
      <c r="Z57" s="754" t="s">
        <v>57</v>
      </c>
      <c r="AA57" s="756">
        <v>68</v>
      </c>
      <c r="AB57" s="754" t="s">
        <v>57</v>
      </c>
      <c r="AC57" s="754" t="s">
        <v>57</v>
      </c>
      <c r="AD57" s="598">
        <v>85</v>
      </c>
      <c r="AE57" s="763"/>
      <c r="AF57" s="763"/>
      <c r="AG57" s="763"/>
      <c r="AH57" s="763"/>
      <c r="AI57" s="763"/>
      <c r="AJ57" s="763"/>
      <c r="AK57" s="763"/>
      <c r="AL57" s="763"/>
      <c r="AM57" s="763"/>
      <c r="AN57" s="379"/>
      <c r="AO57" s="379"/>
    </row>
    <row r="58" spans="1:41" ht="49.5" customHeight="1" x14ac:dyDescent="0.2">
      <c r="A58" s="361" t="s">
        <v>753</v>
      </c>
      <c r="B58" s="1250" t="s">
        <v>82</v>
      </c>
      <c r="C58" s="1251" t="s">
        <v>83</v>
      </c>
      <c r="D58" s="1252" t="s">
        <v>81</v>
      </c>
      <c r="E58" s="1252" t="s">
        <v>72</v>
      </c>
      <c r="F58" s="1253" t="s">
        <v>23</v>
      </c>
      <c r="G58" s="1254" t="s">
        <v>57</v>
      </c>
      <c r="H58" s="1255" t="s">
        <v>57</v>
      </c>
      <c r="I58" s="1357">
        <v>86</v>
      </c>
      <c r="J58" s="753" t="s">
        <v>57</v>
      </c>
      <c r="K58" s="753" t="s">
        <v>57</v>
      </c>
      <c r="L58" s="755">
        <v>0</v>
      </c>
      <c r="M58" s="753" t="s">
        <v>57</v>
      </c>
      <c r="N58" s="753" t="s">
        <v>57</v>
      </c>
      <c r="O58" s="755">
        <v>0</v>
      </c>
      <c r="P58" s="753" t="s">
        <v>57</v>
      </c>
      <c r="Q58" s="753" t="s">
        <v>57</v>
      </c>
      <c r="R58" s="755">
        <v>49</v>
      </c>
      <c r="S58" s="70" t="s">
        <v>57</v>
      </c>
      <c r="T58" s="70" t="s">
        <v>57</v>
      </c>
      <c r="U58" s="755">
        <v>48</v>
      </c>
      <c r="V58" s="70" t="s">
        <v>57</v>
      </c>
      <c r="W58" s="70" t="s">
        <v>57</v>
      </c>
      <c r="X58" s="755">
        <v>47</v>
      </c>
      <c r="Y58" s="70" t="s">
        <v>57</v>
      </c>
      <c r="Z58" s="70" t="s">
        <v>57</v>
      </c>
      <c r="AA58" s="755">
        <v>81</v>
      </c>
      <c r="AB58" s="70" t="s">
        <v>57</v>
      </c>
      <c r="AC58" s="70" t="s">
        <v>57</v>
      </c>
      <c r="AD58" s="321">
        <v>88</v>
      </c>
      <c r="AE58" s="68"/>
      <c r="AF58" s="68"/>
      <c r="AG58" s="68"/>
      <c r="AH58" s="68"/>
      <c r="AI58" s="68"/>
      <c r="AJ58" s="68"/>
      <c r="AK58" s="68"/>
      <c r="AL58" s="68"/>
      <c r="AM58" s="68"/>
      <c r="AN58" s="378" t="s">
        <v>911</v>
      </c>
      <c r="AO58" s="378"/>
    </row>
    <row r="59" spans="1:41" ht="39.75" customHeight="1" thickBot="1" x14ac:dyDescent="0.25">
      <c r="A59" s="362" t="s">
        <v>754</v>
      </c>
      <c r="B59" s="1240"/>
      <c r="C59" s="1242"/>
      <c r="D59" s="1244"/>
      <c r="E59" s="1244"/>
      <c r="F59" s="1246"/>
      <c r="G59" s="1248"/>
      <c r="H59" s="1236"/>
      <c r="I59" s="1365"/>
      <c r="J59" s="754" t="s">
        <v>57</v>
      </c>
      <c r="K59" s="754" t="s">
        <v>57</v>
      </c>
      <c r="L59" s="756">
        <v>0</v>
      </c>
      <c r="M59" s="754" t="s">
        <v>57</v>
      </c>
      <c r="N59" s="754" t="s">
        <v>57</v>
      </c>
      <c r="O59" s="756">
        <v>0</v>
      </c>
      <c r="P59" s="754" t="s">
        <v>57</v>
      </c>
      <c r="Q59" s="754" t="s">
        <v>57</v>
      </c>
      <c r="R59" s="756">
        <v>1</v>
      </c>
      <c r="S59" s="754" t="s">
        <v>57</v>
      </c>
      <c r="T59" s="754" t="s">
        <v>57</v>
      </c>
      <c r="U59" s="756">
        <v>47</v>
      </c>
      <c r="V59" s="754" t="s">
        <v>57</v>
      </c>
      <c r="W59" s="754" t="s">
        <v>57</v>
      </c>
      <c r="X59" s="756">
        <v>47</v>
      </c>
      <c r="Y59" s="754" t="s">
        <v>57</v>
      </c>
      <c r="Z59" s="754" t="s">
        <v>57</v>
      </c>
      <c r="AA59" s="756">
        <v>68</v>
      </c>
      <c r="AB59" s="754" t="s">
        <v>57</v>
      </c>
      <c r="AC59" s="754" t="s">
        <v>57</v>
      </c>
      <c r="AD59" s="598">
        <v>85</v>
      </c>
      <c r="AE59" s="763"/>
      <c r="AF59" s="763"/>
      <c r="AG59" s="763"/>
      <c r="AH59" s="763"/>
      <c r="AI59" s="763"/>
      <c r="AJ59" s="763"/>
      <c r="AK59" s="763"/>
      <c r="AL59" s="763"/>
      <c r="AM59" s="763"/>
      <c r="AN59" s="379"/>
      <c r="AO59" s="379"/>
    </row>
    <row r="60" spans="1:41" ht="109.5" customHeight="1" x14ac:dyDescent="0.2">
      <c r="A60" s="361" t="s">
        <v>753</v>
      </c>
      <c r="B60" s="1250" t="s">
        <v>99</v>
      </c>
      <c r="C60" s="1251" t="s">
        <v>100</v>
      </c>
      <c r="D60" s="1252" t="s">
        <v>40</v>
      </c>
      <c r="E60" s="1252" t="s">
        <v>72</v>
      </c>
      <c r="F60" s="1253" t="s">
        <v>23</v>
      </c>
      <c r="G60" s="1254" t="s">
        <v>57</v>
      </c>
      <c r="H60" s="1255" t="s">
        <v>57</v>
      </c>
      <c r="I60" s="1329">
        <v>110</v>
      </c>
      <c r="J60" s="753" t="s">
        <v>57</v>
      </c>
      <c r="K60" s="753" t="s">
        <v>57</v>
      </c>
      <c r="L60" s="755">
        <v>0</v>
      </c>
      <c r="M60" s="753" t="s">
        <v>57</v>
      </c>
      <c r="N60" s="753" t="s">
        <v>57</v>
      </c>
      <c r="O60" s="755">
        <v>0</v>
      </c>
      <c r="P60" s="753" t="s">
        <v>57</v>
      </c>
      <c r="Q60" s="753" t="s">
        <v>57</v>
      </c>
      <c r="R60" s="755">
        <v>49</v>
      </c>
      <c r="S60" s="753" t="s">
        <v>57</v>
      </c>
      <c r="T60" s="753" t="s">
        <v>57</v>
      </c>
      <c r="U60" s="755">
        <v>48</v>
      </c>
      <c r="V60" s="753" t="s">
        <v>57</v>
      </c>
      <c r="W60" s="753" t="s">
        <v>57</v>
      </c>
      <c r="X60" s="755">
        <v>48</v>
      </c>
      <c r="Y60" s="753" t="s">
        <v>57</v>
      </c>
      <c r="Z60" s="753" t="s">
        <v>57</v>
      </c>
      <c r="AA60" s="755">
        <v>102</v>
      </c>
      <c r="AB60" s="753" t="s">
        <v>57</v>
      </c>
      <c r="AC60" s="753" t="s">
        <v>57</v>
      </c>
      <c r="AD60" s="321">
        <v>112</v>
      </c>
      <c r="AE60" s="68"/>
      <c r="AF60" s="68"/>
      <c r="AG60" s="68"/>
      <c r="AH60" s="68"/>
      <c r="AI60" s="68"/>
      <c r="AJ60" s="68"/>
      <c r="AK60" s="68"/>
      <c r="AL60" s="68"/>
      <c r="AM60" s="68"/>
      <c r="AN60" s="378" t="s">
        <v>912</v>
      </c>
      <c r="AO60" s="441"/>
    </row>
    <row r="61" spans="1:41" ht="36.75" thickBot="1" x14ac:dyDescent="0.25">
      <c r="A61" s="362" t="s">
        <v>754</v>
      </c>
      <c r="B61" s="1240"/>
      <c r="C61" s="1242"/>
      <c r="D61" s="1244"/>
      <c r="E61" s="1244"/>
      <c r="F61" s="1246"/>
      <c r="G61" s="1248"/>
      <c r="H61" s="1236"/>
      <c r="I61" s="1330"/>
      <c r="J61" s="754" t="s">
        <v>57</v>
      </c>
      <c r="K61" s="754" t="s">
        <v>57</v>
      </c>
      <c r="L61" s="756">
        <v>0</v>
      </c>
      <c r="M61" s="754" t="s">
        <v>57</v>
      </c>
      <c r="N61" s="754" t="s">
        <v>57</v>
      </c>
      <c r="O61" s="756">
        <v>0</v>
      </c>
      <c r="P61" s="754" t="s">
        <v>57</v>
      </c>
      <c r="Q61" s="754" t="s">
        <v>57</v>
      </c>
      <c r="R61" s="756">
        <v>1</v>
      </c>
      <c r="S61" s="754" t="s">
        <v>57</v>
      </c>
      <c r="T61" s="754" t="s">
        <v>57</v>
      </c>
      <c r="U61" s="756">
        <v>19</v>
      </c>
      <c r="V61" s="754" t="s">
        <v>57</v>
      </c>
      <c r="W61" s="754" t="s">
        <v>57</v>
      </c>
      <c r="X61" s="756">
        <v>42</v>
      </c>
      <c r="Y61" s="754" t="s">
        <v>57</v>
      </c>
      <c r="Z61" s="754" t="s">
        <v>57</v>
      </c>
      <c r="AA61" s="756">
        <v>54</v>
      </c>
      <c r="AB61" s="754" t="s">
        <v>57</v>
      </c>
      <c r="AC61" s="754" t="s">
        <v>57</v>
      </c>
      <c r="AD61" s="598">
        <v>72</v>
      </c>
      <c r="AE61" s="763"/>
      <c r="AF61" s="763"/>
      <c r="AG61" s="763"/>
      <c r="AH61" s="763"/>
      <c r="AI61" s="763"/>
      <c r="AJ61" s="763"/>
      <c r="AK61" s="763"/>
      <c r="AL61" s="763"/>
      <c r="AM61" s="763"/>
      <c r="AN61" s="1165"/>
      <c r="AO61" s="379"/>
    </row>
    <row r="62" spans="1:41" ht="108.75" customHeight="1" x14ac:dyDescent="0.2">
      <c r="A62" s="361" t="s">
        <v>753</v>
      </c>
      <c r="B62" s="1250" t="s">
        <v>101</v>
      </c>
      <c r="C62" s="1251" t="s">
        <v>102</v>
      </c>
      <c r="D62" s="1252" t="s">
        <v>40</v>
      </c>
      <c r="E62" s="1252" t="s">
        <v>72</v>
      </c>
      <c r="F62" s="1253" t="s">
        <v>23</v>
      </c>
      <c r="G62" s="1254" t="s">
        <v>57</v>
      </c>
      <c r="H62" s="1255" t="s">
        <v>57</v>
      </c>
      <c r="I62" s="1329">
        <v>105</v>
      </c>
      <c r="J62" s="753" t="s">
        <v>57</v>
      </c>
      <c r="K62" s="753" t="s">
        <v>57</v>
      </c>
      <c r="L62" s="755">
        <v>0</v>
      </c>
      <c r="M62" s="753" t="s">
        <v>57</v>
      </c>
      <c r="N62" s="753" t="s">
        <v>57</v>
      </c>
      <c r="O62" s="755">
        <v>0</v>
      </c>
      <c r="P62" s="753" t="s">
        <v>57</v>
      </c>
      <c r="Q62" s="753" t="s">
        <v>57</v>
      </c>
      <c r="R62" s="755">
        <v>47</v>
      </c>
      <c r="S62" s="753" t="s">
        <v>57</v>
      </c>
      <c r="T62" s="753" t="s">
        <v>57</v>
      </c>
      <c r="U62" s="755">
        <v>46</v>
      </c>
      <c r="V62" s="753" t="s">
        <v>57</v>
      </c>
      <c r="W62" s="753" t="s">
        <v>57</v>
      </c>
      <c r="X62" s="755">
        <v>46</v>
      </c>
      <c r="Y62" s="753" t="s">
        <v>57</v>
      </c>
      <c r="Z62" s="753" t="s">
        <v>57</v>
      </c>
      <c r="AA62" s="755">
        <v>97</v>
      </c>
      <c r="AB62" s="753" t="s">
        <v>57</v>
      </c>
      <c r="AC62" s="753" t="s">
        <v>57</v>
      </c>
      <c r="AD62" s="321">
        <v>107</v>
      </c>
      <c r="AE62" s="68"/>
      <c r="AF62" s="68"/>
      <c r="AG62" s="68"/>
      <c r="AH62" s="68"/>
      <c r="AI62" s="68"/>
      <c r="AJ62" s="68"/>
      <c r="AK62" s="68"/>
      <c r="AL62" s="68"/>
      <c r="AM62" s="68"/>
      <c r="AN62" s="378" t="s">
        <v>912</v>
      </c>
      <c r="AO62" s="441"/>
    </row>
    <row r="63" spans="1:41" ht="40.5" customHeight="1" thickBot="1" x14ac:dyDescent="0.25">
      <c r="A63" s="362" t="s">
        <v>754</v>
      </c>
      <c r="B63" s="1240"/>
      <c r="C63" s="1242"/>
      <c r="D63" s="1244"/>
      <c r="E63" s="1244"/>
      <c r="F63" s="1246"/>
      <c r="G63" s="1248"/>
      <c r="H63" s="1236"/>
      <c r="I63" s="1330"/>
      <c r="J63" s="754" t="s">
        <v>57</v>
      </c>
      <c r="K63" s="754" t="s">
        <v>57</v>
      </c>
      <c r="L63" s="756">
        <v>0</v>
      </c>
      <c r="M63" s="754" t="s">
        <v>57</v>
      </c>
      <c r="N63" s="754" t="s">
        <v>57</v>
      </c>
      <c r="O63" s="756">
        <v>0</v>
      </c>
      <c r="P63" s="754" t="s">
        <v>57</v>
      </c>
      <c r="Q63" s="754" t="s">
        <v>57</v>
      </c>
      <c r="R63" s="756">
        <v>1</v>
      </c>
      <c r="S63" s="754" t="s">
        <v>57</v>
      </c>
      <c r="T63" s="754" t="s">
        <v>57</v>
      </c>
      <c r="U63" s="756">
        <v>14</v>
      </c>
      <c r="V63" s="754" t="s">
        <v>57</v>
      </c>
      <c r="W63" s="754" t="s">
        <v>57</v>
      </c>
      <c r="X63" s="756">
        <v>39</v>
      </c>
      <c r="Y63" s="754" t="s">
        <v>57</v>
      </c>
      <c r="Z63" s="754" t="s">
        <v>57</v>
      </c>
      <c r="AA63" s="756">
        <v>46</v>
      </c>
      <c r="AB63" s="754" t="s">
        <v>57</v>
      </c>
      <c r="AC63" s="754" t="s">
        <v>57</v>
      </c>
      <c r="AD63" s="598">
        <v>58</v>
      </c>
      <c r="AE63" s="763"/>
      <c r="AF63" s="763"/>
      <c r="AG63" s="763"/>
      <c r="AH63" s="763"/>
      <c r="AI63" s="763"/>
      <c r="AJ63" s="763"/>
      <c r="AK63" s="763"/>
      <c r="AL63" s="763"/>
      <c r="AM63" s="763"/>
      <c r="AN63" s="430"/>
      <c r="AO63" s="765"/>
    </row>
    <row r="65" spans="1:41" ht="15" x14ac:dyDescent="0.25">
      <c r="A65" s="63" t="s">
        <v>368</v>
      </c>
      <c r="B65" s="64"/>
    </row>
    <row r="66" spans="1:41" ht="20.25" customHeight="1" x14ac:dyDescent="0.2">
      <c r="A66" s="78" t="s">
        <v>598</v>
      </c>
    </row>
    <row r="67" spans="1:41" ht="4.5" customHeight="1" thickBot="1" x14ac:dyDescent="0.25"/>
    <row r="68" spans="1:41" ht="37.5" customHeight="1" x14ac:dyDescent="0.2">
      <c r="A68" s="1170"/>
      <c r="B68" s="1171" t="s">
        <v>19</v>
      </c>
      <c r="C68" s="1171" t="s">
        <v>1</v>
      </c>
      <c r="D68" s="1171" t="s">
        <v>2</v>
      </c>
      <c r="E68" s="1171" t="s">
        <v>69</v>
      </c>
      <c r="F68" s="1193" t="s">
        <v>696</v>
      </c>
      <c r="G68" s="1170" t="s">
        <v>592</v>
      </c>
      <c r="H68" s="1171"/>
      <c r="I68" s="1171"/>
      <c r="J68" s="1171" t="s">
        <v>6</v>
      </c>
      <c r="K68" s="1171"/>
      <c r="L68" s="1171"/>
      <c r="M68" s="1171" t="s">
        <v>7</v>
      </c>
      <c r="N68" s="1171"/>
      <c r="O68" s="1171"/>
      <c r="P68" s="1171" t="s">
        <v>8</v>
      </c>
      <c r="Q68" s="1171"/>
      <c r="R68" s="1171"/>
      <c r="S68" s="1171" t="s">
        <v>9</v>
      </c>
      <c r="T68" s="1171"/>
      <c r="U68" s="1171"/>
      <c r="V68" s="1171" t="s">
        <v>10</v>
      </c>
      <c r="W68" s="1171"/>
      <c r="X68" s="1171"/>
      <c r="Y68" s="1171" t="s">
        <v>11</v>
      </c>
      <c r="Z68" s="1171"/>
      <c r="AA68" s="1171"/>
      <c r="AB68" s="1171" t="s">
        <v>12</v>
      </c>
      <c r="AC68" s="1171"/>
      <c r="AD68" s="1171"/>
      <c r="AE68" s="1171" t="s">
        <v>13</v>
      </c>
      <c r="AF68" s="1171"/>
      <c r="AG68" s="1171"/>
      <c r="AH68" s="1171" t="s">
        <v>14</v>
      </c>
      <c r="AI68" s="1171"/>
      <c r="AJ68" s="1171"/>
      <c r="AK68" s="1171" t="s">
        <v>15</v>
      </c>
      <c r="AL68" s="1171"/>
      <c r="AM68" s="1171"/>
      <c r="AN68" s="1172" t="s">
        <v>593</v>
      </c>
      <c r="AO68" s="1172"/>
    </row>
    <row r="69" spans="1:41" ht="15.75" customHeight="1" thickBot="1" x14ac:dyDescent="0.25">
      <c r="A69" s="1204"/>
      <c r="B69" s="1178"/>
      <c r="C69" s="1178"/>
      <c r="D69" s="1178"/>
      <c r="E69" s="1178"/>
      <c r="F69" s="1180"/>
      <c r="G69" s="73" t="s">
        <v>16</v>
      </c>
      <c r="H69" s="67" t="s">
        <v>17</v>
      </c>
      <c r="I69" s="67" t="s">
        <v>18</v>
      </c>
      <c r="J69" s="67" t="s">
        <v>16</v>
      </c>
      <c r="K69" s="67" t="s">
        <v>17</v>
      </c>
      <c r="L69" s="67" t="s">
        <v>18</v>
      </c>
      <c r="M69" s="67" t="s">
        <v>16</v>
      </c>
      <c r="N69" s="67" t="s">
        <v>17</v>
      </c>
      <c r="O69" s="67" t="s">
        <v>18</v>
      </c>
      <c r="P69" s="67" t="s">
        <v>16</v>
      </c>
      <c r="Q69" s="67" t="s">
        <v>17</v>
      </c>
      <c r="R69" s="67" t="s">
        <v>18</v>
      </c>
      <c r="S69" s="67" t="s">
        <v>16</v>
      </c>
      <c r="T69" s="67" t="s">
        <v>17</v>
      </c>
      <c r="U69" s="67" t="s">
        <v>18</v>
      </c>
      <c r="V69" s="67" t="s">
        <v>16</v>
      </c>
      <c r="W69" s="67" t="s">
        <v>17</v>
      </c>
      <c r="X69" s="67" t="s">
        <v>18</v>
      </c>
      <c r="Y69" s="67" t="s">
        <v>16</v>
      </c>
      <c r="Z69" s="67" t="s">
        <v>17</v>
      </c>
      <c r="AA69" s="67" t="s">
        <v>18</v>
      </c>
      <c r="AB69" s="67" t="s">
        <v>16</v>
      </c>
      <c r="AC69" s="67" t="s">
        <v>17</v>
      </c>
      <c r="AD69" s="67" t="s">
        <v>18</v>
      </c>
      <c r="AE69" s="67" t="s">
        <v>16</v>
      </c>
      <c r="AF69" s="67" t="s">
        <v>17</v>
      </c>
      <c r="AG69" s="67" t="s">
        <v>18</v>
      </c>
      <c r="AH69" s="67" t="s">
        <v>16</v>
      </c>
      <c r="AI69" s="67" t="s">
        <v>17</v>
      </c>
      <c r="AJ69" s="67" t="s">
        <v>18</v>
      </c>
      <c r="AK69" s="67" t="s">
        <v>16</v>
      </c>
      <c r="AL69" s="67" t="s">
        <v>17</v>
      </c>
      <c r="AM69" s="67" t="s">
        <v>18</v>
      </c>
      <c r="AN69" s="1249"/>
      <c r="AO69" s="1249"/>
    </row>
    <row r="70" spans="1:41" ht="50.25" customHeight="1" x14ac:dyDescent="0.2">
      <c r="A70" s="361" t="s">
        <v>753</v>
      </c>
      <c r="B70" s="1250" t="s">
        <v>79</v>
      </c>
      <c r="C70" s="1251" t="s">
        <v>80</v>
      </c>
      <c r="D70" s="1252" t="s">
        <v>81</v>
      </c>
      <c r="E70" s="1252" t="s">
        <v>72</v>
      </c>
      <c r="F70" s="1253" t="s">
        <v>23</v>
      </c>
      <c r="G70" s="1254" t="s">
        <v>57</v>
      </c>
      <c r="H70" s="1255" t="s">
        <v>57</v>
      </c>
      <c r="I70" s="1357">
        <v>1074</v>
      </c>
      <c r="J70" s="753" t="s">
        <v>57</v>
      </c>
      <c r="K70" s="753" t="s">
        <v>57</v>
      </c>
      <c r="L70" s="755">
        <v>0</v>
      </c>
      <c r="M70" s="753" t="s">
        <v>57</v>
      </c>
      <c r="N70" s="323" t="s">
        <v>57</v>
      </c>
      <c r="O70" s="755">
        <v>0</v>
      </c>
      <c r="P70" s="753" t="s">
        <v>57</v>
      </c>
      <c r="Q70" s="753" t="s">
        <v>57</v>
      </c>
      <c r="R70" s="755">
        <v>454</v>
      </c>
      <c r="S70" s="753" t="s">
        <v>57</v>
      </c>
      <c r="T70" s="753" t="s">
        <v>57</v>
      </c>
      <c r="U70" s="755">
        <v>510</v>
      </c>
      <c r="V70" s="753" t="s">
        <v>57</v>
      </c>
      <c r="W70" s="753" t="s">
        <v>57</v>
      </c>
      <c r="X70" s="755">
        <v>534</v>
      </c>
      <c r="Y70" s="753" t="s">
        <v>57</v>
      </c>
      <c r="Z70" s="753" t="s">
        <v>57</v>
      </c>
      <c r="AA70" s="755">
        <v>564</v>
      </c>
      <c r="AB70" s="753" t="s">
        <v>57</v>
      </c>
      <c r="AC70" s="753" t="s">
        <v>57</v>
      </c>
      <c r="AD70" s="530">
        <v>1322</v>
      </c>
      <c r="AE70" s="68"/>
      <c r="AF70" s="68"/>
      <c r="AG70" s="68"/>
      <c r="AH70" s="68"/>
      <c r="AI70" s="68"/>
      <c r="AJ70" s="68"/>
      <c r="AK70" s="68"/>
      <c r="AL70" s="68"/>
      <c r="AM70" s="68"/>
      <c r="AN70" s="481" t="s">
        <v>908</v>
      </c>
      <c r="AO70" s="480"/>
    </row>
    <row r="71" spans="1:41" ht="42" customHeight="1" thickBot="1" x14ac:dyDescent="0.25">
      <c r="A71" s="362" t="s">
        <v>754</v>
      </c>
      <c r="B71" s="1240"/>
      <c r="C71" s="1242"/>
      <c r="D71" s="1244"/>
      <c r="E71" s="1244"/>
      <c r="F71" s="1246"/>
      <c r="G71" s="1248"/>
      <c r="H71" s="1236"/>
      <c r="I71" s="1365"/>
      <c r="J71" s="754" t="s">
        <v>57</v>
      </c>
      <c r="K71" s="754" t="s">
        <v>57</v>
      </c>
      <c r="L71" s="756">
        <v>0</v>
      </c>
      <c r="M71" s="754" t="s">
        <v>57</v>
      </c>
      <c r="N71" s="225" t="s">
        <v>57</v>
      </c>
      <c r="O71" s="756">
        <v>0</v>
      </c>
      <c r="P71" s="754" t="s">
        <v>57</v>
      </c>
      <c r="Q71" s="754" t="s">
        <v>57</v>
      </c>
      <c r="R71" s="756">
        <v>0</v>
      </c>
      <c r="S71" s="754" t="s">
        <v>57</v>
      </c>
      <c r="T71" s="754" t="s">
        <v>57</v>
      </c>
      <c r="U71" s="756">
        <v>45</v>
      </c>
      <c r="V71" s="754" t="s">
        <v>57</v>
      </c>
      <c r="W71" s="754" t="s">
        <v>57</v>
      </c>
      <c r="X71" s="756">
        <v>362</v>
      </c>
      <c r="Y71" s="754" t="s">
        <v>57</v>
      </c>
      <c r="Z71" s="754" t="s">
        <v>57</v>
      </c>
      <c r="AA71" s="756">
        <v>580</v>
      </c>
      <c r="AB71" s="754" t="s">
        <v>57</v>
      </c>
      <c r="AC71" s="754" t="s">
        <v>57</v>
      </c>
      <c r="AD71" s="766">
        <v>1234</v>
      </c>
      <c r="AE71" s="763"/>
      <c r="AF71" s="763"/>
      <c r="AG71" s="763"/>
      <c r="AH71" s="763"/>
      <c r="AI71" s="763"/>
      <c r="AJ71" s="763"/>
      <c r="AK71" s="763"/>
      <c r="AL71" s="763"/>
      <c r="AM71" s="763"/>
      <c r="AN71" s="379" t="s">
        <v>918</v>
      </c>
      <c r="AO71" s="430"/>
    </row>
    <row r="72" spans="1:41" ht="51" customHeight="1" x14ac:dyDescent="0.2">
      <c r="A72" s="361" t="s">
        <v>753</v>
      </c>
      <c r="B72" s="1250" t="s">
        <v>82</v>
      </c>
      <c r="C72" s="1251" t="s">
        <v>83</v>
      </c>
      <c r="D72" s="1252" t="s">
        <v>81</v>
      </c>
      <c r="E72" s="1252" t="s">
        <v>72</v>
      </c>
      <c r="F72" s="1253" t="s">
        <v>23</v>
      </c>
      <c r="G72" s="1254" t="s">
        <v>57</v>
      </c>
      <c r="H72" s="1255" t="s">
        <v>57</v>
      </c>
      <c r="I72" s="1357">
        <v>614</v>
      </c>
      <c r="J72" s="753" t="s">
        <v>57</v>
      </c>
      <c r="K72" s="753" t="s">
        <v>57</v>
      </c>
      <c r="L72" s="755">
        <v>0</v>
      </c>
      <c r="M72" s="753" t="s">
        <v>57</v>
      </c>
      <c r="N72" s="323" t="s">
        <v>57</v>
      </c>
      <c r="O72" s="755">
        <v>0</v>
      </c>
      <c r="P72" s="753" t="s">
        <v>57</v>
      </c>
      <c r="Q72" s="753" t="s">
        <v>57</v>
      </c>
      <c r="R72" s="755">
        <v>0</v>
      </c>
      <c r="S72" s="70" t="s">
        <v>57</v>
      </c>
      <c r="T72" s="70" t="s">
        <v>57</v>
      </c>
      <c r="U72" s="755">
        <v>56</v>
      </c>
      <c r="V72" s="70" t="s">
        <v>57</v>
      </c>
      <c r="W72" s="70" t="s">
        <v>57</v>
      </c>
      <c r="X72" s="755">
        <v>80</v>
      </c>
      <c r="Y72" s="70" t="s">
        <v>57</v>
      </c>
      <c r="Z72" s="70" t="s">
        <v>57</v>
      </c>
      <c r="AA72" s="755">
        <v>110</v>
      </c>
      <c r="AB72" s="70" t="s">
        <v>57</v>
      </c>
      <c r="AC72" s="70" t="s">
        <v>57</v>
      </c>
      <c r="AD72" s="321">
        <v>713</v>
      </c>
      <c r="AE72" s="68"/>
      <c r="AF72" s="68"/>
      <c r="AG72" s="68"/>
      <c r="AH72" s="68"/>
      <c r="AI72" s="68"/>
      <c r="AJ72" s="68"/>
      <c r="AK72" s="68"/>
      <c r="AL72" s="68"/>
      <c r="AM72" s="68"/>
      <c r="AN72" s="1489" t="s">
        <v>908</v>
      </c>
      <c r="AO72" s="480"/>
    </row>
    <row r="73" spans="1:41" ht="42" customHeight="1" thickBot="1" x14ac:dyDescent="0.25">
      <c r="A73" s="362" t="s">
        <v>754</v>
      </c>
      <c r="B73" s="1240"/>
      <c r="C73" s="1242"/>
      <c r="D73" s="1244"/>
      <c r="E73" s="1244"/>
      <c r="F73" s="1246"/>
      <c r="G73" s="1248"/>
      <c r="H73" s="1236"/>
      <c r="I73" s="1365"/>
      <c r="J73" s="754" t="s">
        <v>57</v>
      </c>
      <c r="K73" s="754" t="s">
        <v>57</v>
      </c>
      <c r="L73" s="756">
        <v>0</v>
      </c>
      <c r="M73" s="754" t="s">
        <v>57</v>
      </c>
      <c r="N73" s="225" t="s">
        <v>57</v>
      </c>
      <c r="O73" s="756">
        <v>0</v>
      </c>
      <c r="P73" s="754" t="s">
        <v>57</v>
      </c>
      <c r="Q73" s="754" t="s">
        <v>57</v>
      </c>
      <c r="R73" s="756">
        <v>0</v>
      </c>
      <c r="S73" s="754" t="s">
        <v>57</v>
      </c>
      <c r="T73" s="754" t="s">
        <v>57</v>
      </c>
      <c r="U73" s="756">
        <v>20</v>
      </c>
      <c r="V73" s="754" t="s">
        <v>57</v>
      </c>
      <c r="W73" s="754" t="s">
        <v>57</v>
      </c>
      <c r="X73" s="756">
        <v>58</v>
      </c>
      <c r="Y73" s="754" t="s">
        <v>57</v>
      </c>
      <c r="Z73" s="754" t="s">
        <v>57</v>
      </c>
      <c r="AA73" s="756">
        <v>93</v>
      </c>
      <c r="AB73" s="754" t="s">
        <v>57</v>
      </c>
      <c r="AC73" s="754" t="s">
        <v>57</v>
      </c>
      <c r="AD73" s="598">
        <v>688</v>
      </c>
      <c r="AE73" s="763"/>
      <c r="AF73" s="763"/>
      <c r="AG73" s="763"/>
      <c r="AH73" s="763"/>
      <c r="AI73" s="763"/>
      <c r="AJ73" s="763"/>
      <c r="AK73" s="763"/>
      <c r="AL73" s="763"/>
      <c r="AM73" s="763"/>
      <c r="AN73" s="379" t="s">
        <v>918</v>
      </c>
      <c r="AO73" s="765"/>
    </row>
    <row r="74" spans="1:41" ht="48" customHeight="1" x14ac:dyDescent="0.2">
      <c r="A74" s="361" t="s">
        <v>753</v>
      </c>
      <c r="B74" s="1250" t="s">
        <v>84</v>
      </c>
      <c r="C74" s="1251" t="s">
        <v>85</v>
      </c>
      <c r="D74" s="1252" t="s">
        <v>81</v>
      </c>
      <c r="E74" s="1252" t="s">
        <v>72</v>
      </c>
      <c r="F74" s="1253" t="s">
        <v>23</v>
      </c>
      <c r="G74" s="1254" t="s">
        <v>57</v>
      </c>
      <c r="H74" s="1255" t="s">
        <v>57</v>
      </c>
      <c r="I74" s="1329">
        <v>609</v>
      </c>
      <c r="J74" s="753" t="s">
        <v>57</v>
      </c>
      <c r="K74" s="753" t="s">
        <v>57</v>
      </c>
      <c r="L74" s="755">
        <v>0</v>
      </c>
      <c r="M74" s="753" t="s">
        <v>57</v>
      </c>
      <c r="N74" s="323" t="s">
        <v>57</v>
      </c>
      <c r="O74" s="755">
        <v>0</v>
      </c>
      <c r="P74" s="753" t="s">
        <v>57</v>
      </c>
      <c r="Q74" s="753" t="s">
        <v>57</v>
      </c>
      <c r="R74" s="755">
        <v>454</v>
      </c>
      <c r="S74" s="70" t="s">
        <v>57</v>
      </c>
      <c r="T74" s="70" t="s">
        <v>57</v>
      </c>
      <c r="U74" s="755">
        <v>454</v>
      </c>
      <c r="V74" s="70" t="s">
        <v>57</v>
      </c>
      <c r="W74" s="70" t="s">
        <v>57</v>
      </c>
      <c r="X74" s="755">
        <v>454</v>
      </c>
      <c r="Y74" s="70" t="s">
        <v>57</v>
      </c>
      <c r="Z74" s="70" t="s">
        <v>57</v>
      </c>
      <c r="AA74" s="755">
        <v>454</v>
      </c>
      <c r="AB74" s="70" t="s">
        <v>57</v>
      </c>
      <c r="AC74" s="70" t="s">
        <v>57</v>
      </c>
      <c r="AD74" s="321">
        <v>609</v>
      </c>
      <c r="AE74" s="68"/>
      <c r="AF74" s="68"/>
      <c r="AG74" s="68"/>
      <c r="AH74" s="68"/>
      <c r="AI74" s="68"/>
      <c r="AJ74" s="68"/>
      <c r="AK74" s="68"/>
      <c r="AL74" s="68"/>
      <c r="AM74" s="68"/>
      <c r="AN74" s="580"/>
      <c r="AO74" s="482"/>
    </row>
    <row r="75" spans="1:41" ht="42" customHeight="1" thickBot="1" x14ac:dyDescent="0.25">
      <c r="A75" s="362" t="s">
        <v>754</v>
      </c>
      <c r="B75" s="1240"/>
      <c r="C75" s="1242"/>
      <c r="D75" s="1244"/>
      <c r="E75" s="1244"/>
      <c r="F75" s="1246"/>
      <c r="G75" s="1248"/>
      <c r="H75" s="1236"/>
      <c r="I75" s="1330"/>
      <c r="J75" s="754" t="s">
        <v>57</v>
      </c>
      <c r="K75" s="754" t="s">
        <v>57</v>
      </c>
      <c r="L75" s="756">
        <v>0</v>
      </c>
      <c r="M75" s="754" t="s">
        <v>57</v>
      </c>
      <c r="N75" s="225" t="s">
        <v>57</v>
      </c>
      <c r="O75" s="756">
        <v>0</v>
      </c>
      <c r="P75" s="754" t="s">
        <v>57</v>
      </c>
      <c r="Q75" s="754" t="s">
        <v>57</v>
      </c>
      <c r="R75" s="756">
        <v>0</v>
      </c>
      <c r="S75" s="754" t="s">
        <v>57</v>
      </c>
      <c r="T75" s="754" t="s">
        <v>57</v>
      </c>
      <c r="U75" s="756">
        <v>25</v>
      </c>
      <c r="V75" s="754" t="s">
        <v>57</v>
      </c>
      <c r="W75" s="754" t="s">
        <v>57</v>
      </c>
      <c r="X75" s="756">
        <v>306</v>
      </c>
      <c r="Y75" s="754" t="s">
        <v>57</v>
      </c>
      <c r="Z75" s="754" t="s">
        <v>57</v>
      </c>
      <c r="AA75" s="756">
        <v>492</v>
      </c>
      <c r="AB75" s="754" t="s">
        <v>57</v>
      </c>
      <c r="AC75" s="754" t="s">
        <v>57</v>
      </c>
      <c r="AD75" s="598">
        <v>595</v>
      </c>
      <c r="AE75" s="763"/>
      <c r="AF75" s="763"/>
      <c r="AG75" s="763"/>
      <c r="AH75" s="763"/>
      <c r="AI75" s="763"/>
      <c r="AJ75" s="763"/>
      <c r="AK75" s="763"/>
      <c r="AL75" s="763"/>
      <c r="AM75" s="763"/>
      <c r="AN75" s="379"/>
      <c r="AO75" s="379"/>
    </row>
    <row r="76" spans="1:41" ht="47.25" customHeight="1" x14ac:dyDescent="0.2">
      <c r="A76" s="361" t="s">
        <v>753</v>
      </c>
      <c r="B76" s="1250" t="s">
        <v>86</v>
      </c>
      <c r="C76" s="1251" t="s">
        <v>87</v>
      </c>
      <c r="D76" s="1252" t="s">
        <v>75</v>
      </c>
      <c r="E76" s="1252" t="s">
        <v>72</v>
      </c>
      <c r="F76" s="1253" t="s">
        <v>23</v>
      </c>
      <c r="G76" s="1254" t="s">
        <v>57</v>
      </c>
      <c r="H76" s="1255" t="s">
        <v>57</v>
      </c>
      <c r="I76" s="1329">
        <v>20700000</v>
      </c>
      <c r="J76" s="753" t="s">
        <v>57</v>
      </c>
      <c r="K76" s="753" t="s">
        <v>57</v>
      </c>
      <c r="L76" s="755">
        <v>0</v>
      </c>
      <c r="M76" s="753" t="s">
        <v>57</v>
      </c>
      <c r="N76" s="323" t="s">
        <v>57</v>
      </c>
      <c r="O76" s="755">
        <v>0</v>
      </c>
      <c r="P76" s="753" t="s">
        <v>57</v>
      </c>
      <c r="Q76" s="753" t="s">
        <v>57</v>
      </c>
      <c r="R76" s="755">
        <v>0</v>
      </c>
      <c r="S76" s="70" t="s">
        <v>57</v>
      </c>
      <c r="T76" s="70" t="s">
        <v>57</v>
      </c>
      <c r="U76" s="327">
        <v>7944853.4395331042</v>
      </c>
      <c r="V76" s="70" t="s">
        <v>57</v>
      </c>
      <c r="W76" s="70" t="s">
        <v>57</v>
      </c>
      <c r="X76" s="327">
        <v>14180698.624151712</v>
      </c>
      <c r="Y76" s="70" t="s">
        <v>57</v>
      </c>
      <c r="Z76" s="70" t="s">
        <v>57</v>
      </c>
      <c r="AA76" s="327">
        <f>74261177.56/4.2567</f>
        <v>17445715.591890432</v>
      </c>
      <c r="AB76" s="70" t="s">
        <v>57</v>
      </c>
      <c r="AC76" s="70" t="s">
        <v>57</v>
      </c>
      <c r="AD76" s="530">
        <v>18153242</v>
      </c>
      <c r="AE76" s="68"/>
      <c r="AF76" s="68"/>
      <c r="AG76" s="68"/>
      <c r="AH76" s="68"/>
      <c r="AI76" s="68"/>
      <c r="AJ76" s="68"/>
      <c r="AK76" s="68"/>
      <c r="AL76" s="68"/>
      <c r="AM76" s="68"/>
      <c r="AN76" s="435"/>
      <c r="AO76" s="481"/>
    </row>
    <row r="77" spans="1:41" ht="38.25" customHeight="1" thickBot="1" x14ac:dyDescent="0.25">
      <c r="A77" s="362" t="s">
        <v>754</v>
      </c>
      <c r="B77" s="1240"/>
      <c r="C77" s="1242"/>
      <c r="D77" s="1244"/>
      <c r="E77" s="1244"/>
      <c r="F77" s="1246"/>
      <c r="G77" s="1248"/>
      <c r="H77" s="1236"/>
      <c r="I77" s="1330"/>
      <c r="J77" s="754" t="s">
        <v>57</v>
      </c>
      <c r="K77" s="754" t="s">
        <v>57</v>
      </c>
      <c r="L77" s="756">
        <v>0</v>
      </c>
      <c r="M77" s="754" t="s">
        <v>57</v>
      </c>
      <c r="N77" s="225" t="s">
        <v>57</v>
      </c>
      <c r="O77" s="756">
        <v>0</v>
      </c>
      <c r="P77" s="754" t="s">
        <v>57</v>
      </c>
      <c r="Q77" s="754" t="s">
        <v>57</v>
      </c>
      <c r="R77" s="756">
        <v>0</v>
      </c>
      <c r="S77" s="754" t="s">
        <v>57</v>
      </c>
      <c r="T77" s="754" t="s">
        <v>57</v>
      </c>
      <c r="U77" s="144">
        <v>613318.44144661305</v>
      </c>
      <c r="V77" s="754" t="s">
        <v>57</v>
      </c>
      <c r="W77" s="754" t="s">
        <v>57</v>
      </c>
      <c r="X77" s="144">
        <v>6907231</v>
      </c>
      <c r="Y77" s="754" t="s">
        <v>57</v>
      </c>
      <c r="Z77" s="754" t="s">
        <v>57</v>
      </c>
      <c r="AA77" s="144">
        <f>53573323.98/4.2567</f>
        <v>12585647.092818379</v>
      </c>
      <c r="AB77" s="754" t="s">
        <v>57</v>
      </c>
      <c r="AC77" s="754" t="s">
        <v>57</v>
      </c>
      <c r="AD77" s="766">
        <v>13940320</v>
      </c>
      <c r="AE77" s="763"/>
      <c r="AF77" s="763"/>
      <c r="AG77" s="763"/>
      <c r="AH77" s="763"/>
      <c r="AI77" s="763"/>
      <c r="AJ77" s="763"/>
      <c r="AK77" s="763"/>
      <c r="AL77" s="763"/>
      <c r="AM77" s="763"/>
      <c r="AN77" s="379"/>
      <c r="AO77" s="379"/>
    </row>
    <row r="78" spans="1:41" ht="51" customHeight="1" x14ac:dyDescent="0.2">
      <c r="A78" s="361" t="s">
        <v>753</v>
      </c>
      <c r="B78" s="1250" t="s">
        <v>88</v>
      </c>
      <c r="C78" s="1251" t="s">
        <v>89</v>
      </c>
      <c r="D78" s="1252" t="s">
        <v>75</v>
      </c>
      <c r="E78" s="1252" t="s">
        <v>72</v>
      </c>
      <c r="F78" s="1253" t="s">
        <v>23</v>
      </c>
      <c r="G78" s="1254" t="s">
        <v>57</v>
      </c>
      <c r="H78" s="1255" t="s">
        <v>57</v>
      </c>
      <c r="I78" s="1329">
        <v>11700000</v>
      </c>
      <c r="J78" s="753" t="s">
        <v>57</v>
      </c>
      <c r="K78" s="753" t="s">
        <v>57</v>
      </c>
      <c r="L78" s="755">
        <v>0</v>
      </c>
      <c r="M78" s="753" t="s">
        <v>57</v>
      </c>
      <c r="N78" s="323" t="s">
        <v>57</v>
      </c>
      <c r="O78" s="755">
        <v>0</v>
      </c>
      <c r="P78" s="753" t="s">
        <v>57</v>
      </c>
      <c r="Q78" s="753" t="s">
        <v>57</v>
      </c>
      <c r="R78" s="327">
        <v>5153675.7209850252</v>
      </c>
      <c r="S78" s="753" t="s">
        <v>57</v>
      </c>
      <c r="T78" s="753" t="s">
        <v>57</v>
      </c>
      <c r="U78" s="327">
        <v>5441264.8296976658</v>
      </c>
      <c r="V78" s="753" t="s">
        <v>57</v>
      </c>
      <c r="W78" s="753" t="s">
        <v>57</v>
      </c>
      <c r="X78" s="327">
        <v>5286985.2189272093</v>
      </c>
      <c r="Y78" s="753" t="s">
        <v>57</v>
      </c>
      <c r="Z78" s="753" t="s">
        <v>57</v>
      </c>
      <c r="AA78" s="327">
        <f>22748840/4.2567</f>
        <v>5344243.1930838441</v>
      </c>
      <c r="AB78" s="753" t="s">
        <v>57</v>
      </c>
      <c r="AC78" s="753" t="s">
        <v>57</v>
      </c>
      <c r="AD78" s="530">
        <v>11293150</v>
      </c>
      <c r="AE78" s="68"/>
      <c r="AF78" s="68"/>
      <c r="AG78" s="68"/>
      <c r="AH78" s="68"/>
      <c r="AI78" s="68"/>
      <c r="AJ78" s="68"/>
      <c r="AK78" s="68"/>
      <c r="AL78" s="68"/>
      <c r="AM78" s="68"/>
      <c r="AN78" s="483"/>
      <c r="AO78" s="483"/>
    </row>
    <row r="79" spans="1:41" ht="66.75" customHeight="1" thickBot="1" x14ac:dyDescent="0.25">
      <c r="A79" s="362" t="s">
        <v>754</v>
      </c>
      <c r="B79" s="1240"/>
      <c r="C79" s="1242"/>
      <c r="D79" s="1244"/>
      <c r="E79" s="1244"/>
      <c r="F79" s="1246"/>
      <c r="G79" s="1248"/>
      <c r="H79" s="1236"/>
      <c r="I79" s="1330"/>
      <c r="J79" s="754" t="s">
        <v>57</v>
      </c>
      <c r="K79" s="754" t="s">
        <v>57</v>
      </c>
      <c r="L79" s="756">
        <v>0</v>
      </c>
      <c r="M79" s="754" t="s">
        <v>57</v>
      </c>
      <c r="N79" s="225" t="s">
        <v>57</v>
      </c>
      <c r="O79" s="756">
        <v>0</v>
      </c>
      <c r="P79" s="754" t="s">
        <v>57</v>
      </c>
      <c r="Q79" s="754" t="s">
        <v>57</v>
      </c>
      <c r="R79" s="756">
        <v>0</v>
      </c>
      <c r="S79" s="754" t="s">
        <v>57</v>
      </c>
      <c r="T79" s="754" t="s">
        <v>57</v>
      </c>
      <c r="U79" s="756">
        <v>0</v>
      </c>
      <c r="V79" s="754" t="s">
        <v>57</v>
      </c>
      <c r="W79" s="754" t="s">
        <v>57</v>
      </c>
      <c r="X79" s="144">
        <v>6120066</v>
      </c>
      <c r="Y79" s="754" t="s">
        <v>57</v>
      </c>
      <c r="Z79" s="754" t="s">
        <v>57</v>
      </c>
      <c r="AA79" s="563">
        <f>45025033.96/4.2567</f>
        <v>10577450.597880987</v>
      </c>
      <c r="AB79" s="754" t="s">
        <v>57</v>
      </c>
      <c r="AC79" s="754" t="s">
        <v>57</v>
      </c>
      <c r="AD79" s="766">
        <v>11650498</v>
      </c>
      <c r="AE79" s="763"/>
      <c r="AF79" s="763"/>
      <c r="AG79" s="763"/>
      <c r="AH79" s="763"/>
      <c r="AI79" s="763"/>
      <c r="AJ79" s="763"/>
      <c r="AK79" s="763"/>
      <c r="AL79" s="763"/>
      <c r="AM79" s="763"/>
      <c r="AN79" s="379" t="s">
        <v>916</v>
      </c>
      <c r="AO79" s="379"/>
    </row>
    <row r="80" spans="1:41" ht="47.25" customHeight="1" x14ac:dyDescent="0.2">
      <c r="A80" s="361" t="s">
        <v>753</v>
      </c>
      <c r="B80" s="1250" t="s">
        <v>103</v>
      </c>
      <c r="C80" s="1251" t="s">
        <v>104</v>
      </c>
      <c r="D80" s="1252" t="s">
        <v>71</v>
      </c>
      <c r="E80" s="1252" t="s">
        <v>72</v>
      </c>
      <c r="F80" s="1253" t="s">
        <v>23</v>
      </c>
      <c r="G80" s="1254" t="s">
        <v>57</v>
      </c>
      <c r="H80" s="1255" t="s">
        <v>57</v>
      </c>
      <c r="I80" s="1329">
        <v>380</v>
      </c>
      <c r="J80" s="753" t="s">
        <v>57</v>
      </c>
      <c r="K80" s="753" t="s">
        <v>57</v>
      </c>
      <c r="L80" s="755">
        <v>0</v>
      </c>
      <c r="M80" s="753" t="s">
        <v>57</v>
      </c>
      <c r="N80" s="323" t="s">
        <v>57</v>
      </c>
      <c r="O80" s="755">
        <v>0</v>
      </c>
      <c r="P80" s="753" t="s">
        <v>57</v>
      </c>
      <c r="Q80" s="753" t="s">
        <v>57</v>
      </c>
      <c r="R80" s="755">
        <v>0</v>
      </c>
      <c r="S80" s="70" t="s">
        <v>57</v>
      </c>
      <c r="T80" s="70" t="s">
        <v>57</v>
      </c>
      <c r="U80" s="755">
        <v>116</v>
      </c>
      <c r="V80" s="70" t="s">
        <v>57</v>
      </c>
      <c r="W80" s="70" t="s">
        <v>57</v>
      </c>
      <c r="X80" s="560">
        <v>191.25</v>
      </c>
      <c r="Y80" s="70" t="s">
        <v>57</v>
      </c>
      <c r="Z80" s="70" t="s">
        <v>57</v>
      </c>
      <c r="AA80" s="560">
        <v>264.25</v>
      </c>
      <c r="AB80" s="70" t="s">
        <v>57</v>
      </c>
      <c r="AC80" s="70" t="s">
        <v>57</v>
      </c>
      <c r="AD80" s="321">
        <v>376</v>
      </c>
      <c r="AE80" s="68"/>
      <c r="AF80" s="68"/>
      <c r="AG80" s="68"/>
      <c r="AH80" s="68"/>
      <c r="AI80" s="68"/>
      <c r="AJ80" s="68"/>
      <c r="AK80" s="68"/>
      <c r="AL80" s="68"/>
      <c r="AM80" s="68"/>
      <c r="AN80" s="435"/>
      <c r="AO80" s="481"/>
    </row>
    <row r="81" spans="1:42" ht="42" customHeight="1" thickBot="1" x14ac:dyDescent="0.25">
      <c r="A81" s="362" t="s">
        <v>754</v>
      </c>
      <c r="B81" s="1240"/>
      <c r="C81" s="1242"/>
      <c r="D81" s="1244"/>
      <c r="E81" s="1244"/>
      <c r="F81" s="1246"/>
      <c r="G81" s="1248"/>
      <c r="H81" s="1236"/>
      <c r="I81" s="1330"/>
      <c r="J81" s="754" t="s">
        <v>57</v>
      </c>
      <c r="K81" s="754" t="s">
        <v>57</v>
      </c>
      <c r="L81" s="756">
        <v>0</v>
      </c>
      <c r="M81" s="754" t="s">
        <v>57</v>
      </c>
      <c r="N81" s="225" t="s">
        <v>57</v>
      </c>
      <c r="O81" s="756">
        <v>0</v>
      </c>
      <c r="P81" s="754" t="s">
        <v>57</v>
      </c>
      <c r="Q81" s="754" t="s">
        <v>57</v>
      </c>
      <c r="R81" s="756">
        <v>0</v>
      </c>
      <c r="S81" s="754" t="s">
        <v>57</v>
      </c>
      <c r="T81" s="754" t="s">
        <v>57</v>
      </c>
      <c r="U81" s="756">
        <v>1</v>
      </c>
      <c r="V81" s="754" t="s">
        <v>57</v>
      </c>
      <c r="W81" s="754" t="s">
        <v>57</v>
      </c>
      <c r="X81" s="756">
        <v>3</v>
      </c>
      <c r="Y81" s="754" t="s">
        <v>57</v>
      </c>
      <c r="Z81" s="754" t="s">
        <v>57</v>
      </c>
      <c r="AA81" s="329">
        <v>149.44999999999999</v>
      </c>
      <c r="AB81" s="754" t="s">
        <v>57</v>
      </c>
      <c r="AC81" s="754" t="s">
        <v>57</v>
      </c>
      <c r="AD81" s="598">
        <v>150</v>
      </c>
      <c r="AE81" s="763"/>
      <c r="AF81" s="763"/>
      <c r="AG81" s="763"/>
      <c r="AH81" s="763"/>
      <c r="AI81" s="763"/>
      <c r="AJ81" s="763"/>
      <c r="AK81" s="763"/>
      <c r="AL81" s="763"/>
      <c r="AM81" s="763"/>
      <c r="AN81" s="379" t="s">
        <v>808</v>
      </c>
      <c r="AO81" s="379"/>
    </row>
    <row r="82" spans="1:42" ht="51.75" customHeight="1" x14ac:dyDescent="0.2">
      <c r="A82" s="361" t="s">
        <v>753</v>
      </c>
      <c r="B82" s="1250" t="s">
        <v>105</v>
      </c>
      <c r="C82" s="1251" t="s">
        <v>106</v>
      </c>
      <c r="D82" s="1252" t="s">
        <v>81</v>
      </c>
      <c r="E82" s="1252" t="s">
        <v>72</v>
      </c>
      <c r="F82" s="1253" t="s">
        <v>23</v>
      </c>
      <c r="G82" s="1254" t="s">
        <v>57</v>
      </c>
      <c r="H82" s="1255" t="s">
        <v>57</v>
      </c>
      <c r="I82" s="1329">
        <v>120</v>
      </c>
      <c r="J82" s="753" t="s">
        <v>57</v>
      </c>
      <c r="K82" s="753" t="s">
        <v>57</v>
      </c>
      <c r="L82" s="755">
        <v>0</v>
      </c>
      <c r="M82" s="753" t="s">
        <v>57</v>
      </c>
      <c r="N82" s="323" t="s">
        <v>57</v>
      </c>
      <c r="O82" s="755">
        <v>0</v>
      </c>
      <c r="P82" s="753" t="s">
        <v>57</v>
      </c>
      <c r="Q82" s="753" t="s">
        <v>57</v>
      </c>
      <c r="R82" s="755">
        <v>0</v>
      </c>
      <c r="S82" s="753" t="s">
        <v>57</v>
      </c>
      <c r="T82" s="753" t="s">
        <v>57</v>
      </c>
      <c r="U82" s="755">
        <v>34</v>
      </c>
      <c r="V82" s="753" t="s">
        <v>57</v>
      </c>
      <c r="W82" s="753" t="s">
        <v>57</v>
      </c>
      <c r="X82" s="755">
        <v>52</v>
      </c>
      <c r="Y82" s="753" t="s">
        <v>57</v>
      </c>
      <c r="Z82" s="753" t="s">
        <v>57</v>
      </c>
      <c r="AA82" s="755">
        <v>74</v>
      </c>
      <c r="AB82" s="753" t="s">
        <v>57</v>
      </c>
      <c r="AC82" s="753" t="s">
        <v>57</v>
      </c>
      <c r="AD82" s="321">
        <v>117</v>
      </c>
      <c r="AE82" s="68"/>
      <c r="AF82" s="68"/>
      <c r="AG82" s="68"/>
      <c r="AH82" s="68"/>
      <c r="AI82" s="68"/>
      <c r="AJ82" s="68"/>
      <c r="AK82" s="68"/>
      <c r="AL82" s="68"/>
      <c r="AM82" s="68"/>
      <c r="AN82" s="435"/>
      <c r="AO82" s="378"/>
    </row>
    <row r="83" spans="1:42" ht="42" customHeight="1" thickBot="1" x14ac:dyDescent="0.25">
      <c r="A83" s="362" t="s">
        <v>754</v>
      </c>
      <c r="B83" s="1240"/>
      <c r="C83" s="1242"/>
      <c r="D83" s="1244"/>
      <c r="E83" s="1244"/>
      <c r="F83" s="1246"/>
      <c r="G83" s="1248"/>
      <c r="H83" s="1236"/>
      <c r="I83" s="1330"/>
      <c r="J83" s="754" t="s">
        <v>57</v>
      </c>
      <c r="K83" s="754" t="s">
        <v>57</v>
      </c>
      <c r="L83" s="756">
        <v>0</v>
      </c>
      <c r="M83" s="754" t="s">
        <v>57</v>
      </c>
      <c r="N83" s="225" t="s">
        <v>57</v>
      </c>
      <c r="O83" s="756">
        <v>0</v>
      </c>
      <c r="P83" s="754" t="s">
        <v>57</v>
      </c>
      <c r="Q83" s="754" t="s">
        <v>57</v>
      </c>
      <c r="R83" s="756">
        <v>0</v>
      </c>
      <c r="S83" s="754" t="s">
        <v>57</v>
      </c>
      <c r="T83" s="754" t="s">
        <v>57</v>
      </c>
      <c r="U83" s="756">
        <v>4</v>
      </c>
      <c r="V83" s="754" t="s">
        <v>57</v>
      </c>
      <c r="W83" s="754" t="s">
        <v>57</v>
      </c>
      <c r="X83" s="756">
        <v>27</v>
      </c>
      <c r="Y83" s="754" t="s">
        <v>57</v>
      </c>
      <c r="Z83" s="754" t="s">
        <v>57</v>
      </c>
      <c r="AA83" s="756">
        <v>47</v>
      </c>
      <c r="AB83" s="754" t="s">
        <v>57</v>
      </c>
      <c r="AC83" s="754" t="s">
        <v>57</v>
      </c>
      <c r="AD83" s="598">
        <v>61</v>
      </c>
      <c r="AE83" s="763"/>
      <c r="AF83" s="763"/>
      <c r="AG83" s="763"/>
      <c r="AH83" s="763"/>
      <c r="AI83" s="763"/>
      <c r="AJ83" s="763"/>
      <c r="AK83" s="763"/>
      <c r="AL83" s="763"/>
      <c r="AM83" s="763"/>
      <c r="AN83" s="430"/>
      <c r="AO83" s="765"/>
    </row>
    <row r="84" spans="1:42" ht="50.25" customHeight="1" x14ac:dyDescent="0.2">
      <c r="A84" s="361" t="s">
        <v>753</v>
      </c>
      <c r="B84" s="1239" t="s">
        <v>107</v>
      </c>
      <c r="C84" s="1241" t="s">
        <v>108</v>
      </c>
      <c r="D84" s="1243" t="s">
        <v>81</v>
      </c>
      <c r="E84" s="1243" t="s">
        <v>72</v>
      </c>
      <c r="F84" s="1245" t="s">
        <v>23</v>
      </c>
      <c r="G84" s="1247" t="s">
        <v>57</v>
      </c>
      <c r="H84" s="1235" t="s">
        <v>57</v>
      </c>
      <c r="I84" s="1338">
        <v>160</v>
      </c>
      <c r="J84" s="70" t="s">
        <v>57</v>
      </c>
      <c r="K84" s="70" t="s">
        <v>57</v>
      </c>
      <c r="L84" s="85">
        <v>0</v>
      </c>
      <c r="M84" s="70" t="s">
        <v>57</v>
      </c>
      <c r="N84" s="227" t="s">
        <v>57</v>
      </c>
      <c r="O84" s="85">
        <v>0</v>
      </c>
      <c r="P84" s="70" t="s">
        <v>57</v>
      </c>
      <c r="Q84" s="70" t="s">
        <v>57</v>
      </c>
      <c r="R84" s="85">
        <v>0</v>
      </c>
      <c r="S84" s="70" t="s">
        <v>57</v>
      </c>
      <c r="T84" s="70" t="s">
        <v>57</v>
      </c>
      <c r="U84" s="85">
        <v>42</v>
      </c>
      <c r="V84" s="70" t="s">
        <v>57</v>
      </c>
      <c r="W84" s="70" t="s">
        <v>57</v>
      </c>
      <c r="X84" s="85">
        <v>68</v>
      </c>
      <c r="Y84" s="70" t="s">
        <v>57</v>
      </c>
      <c r="Z84" s="70" t="s">
        <v>57</v>
      </c>
      <c r="AA84" s="85">
        <v>99</v>
      </c>
      <c r="AB84" s="70" t="s">
        <v>57</v>
      </c>
      <c r="AC84" s="70" t="s">
        <v>57</v>
      </c>
      <c r="AD84" s="509">
        <v>152</v>
      </c>
      <c r="AE84" s="71"/>
      <c r="AF84" s="71"/>
      <c r="AG84" s="71"/>
      <c r="AH84" s="71"/>
      <c r="AI84" s="71"/>
      <c r="AJ84" s="71"/>
      <c r="AK84" s="71"/>
      <c r="AL84" s="71"/>
      <c r="AM84" s="71"/>
      <c r="AN84" s="435"/>
      <c r="AO84" s="441"/>
    </row>
    <row r="85" spans="1:42" ht="39" customHeight="1" thickBot="1" x14ac:dyDescent="0.25">
      <c r="A85" s="362" t="s">
        <v>754</v>
      </c>
      <c r="B85" s="1240"/>
      <c r="C85" s="1242"/>
      <c r="D85" s="1244"/>
      <c r="E85" s="1244"/>
      <c r="F85" s="1246"/>
      <c r="G85" s="1248"/>
      <c r="H85" s="1236"/>
      <c r="I85" s="1330"/>
      <c r="J85" s="754" t="s">
        <v>57</v>
      </c>
      <c r="K85" s="754" t="s">
        <v>57</v>
      </c>
      <c r="L85" s="756">
        <v>0</v>
      </c>
      <c r="M85" s="754" t="s">
        <v>57</v>
      </c>
      <c r="N85" s="225" t="s">
        <v>57</v>
      </c>
      <c r="O85" s="756">
        <v>0</v>
      </c>
      <c r="P85" s="754" t="s">
        <v>57</v>
      </c>
      <c r="Q85" s="754" t="s">
        <v>57</v>
      </c>
      <c r="R85" s="756">
        <v>0</v>
      </c>
      <c r="S85" s="754" t="s">
        <v>57</v>
      </c>
      <c r="T85" s="754" t="s">
        <v>57</v>
      </c>
      <c r="U85" s="756">
        <v>6</v>
      </c>
      <c r="V85" s="754" t="s">
        <v>57</v>
      </c>
      <c r="W85" s="754" t="s">
        <v>57</v>
      </c>
      <c r="X85" s="756">
        <v>35</v>
      </c>
      <c r="Y85" s="754" t="s">
        <v>57</v>
      </c>
      <c r="Z85" s="754" t="s">
        <v>57</v>
      </c>
      <c r="AA85" s="756">
        <v>62</v>
      </c>
      <c r="AB85" s="754" t="s">
        <v>57</v>
      </c>
      <c r="AC85" s="754" t="s">
        <v>57</v>
      </c>
      <c r="AD85" s="598">
        <v>90</v>
      </c>
      <c r="AE85" s="763"/>
      <c r="AF85" s="763"/>
      <c r="AG85" s="763"/>
      <c r="AH85" s="763"/>
      <c r="AI85" s="763"/>
      <c r="AJ85" s="763"/>
      <c r="AK85" s="763"/>
      <c r="AL85" s="763"/>
      <c r="AM85" s="763"/>
      <c r="AN85" s="430"/>
      <c r="AO85" s="441"/>
    </row>
    <row r="86" spans="1:42" ht="51.75" customHeight="1" x14ac:dyDescent="0.2">
      <c r="A86" s="361" t="s">
        <v>753</v>
      </c>
      <c r="B86" s="1239" t="s">
        <v>828</v>
      </c>
      <c r="C86" s="1373" t="s">
        <v>826</v>
      </c>
      <c r="D86" s="1243" t="s">
        <v>75</v>
      </c>
      <c r="E86" s="1243" t="s">
        <v>72</v>
      </c>
      <c r="F86" s="1245" t="s">
        <v>23</v>
      </c>
      <c r="G86" s="1247" t="s">
        <v>57</v>
      </c>
      <c r="H86" s="1235" t="s">
        <v>57</v>
      </c>
      <c r="I86" s="1338">
        <v>6200000</v>
      </c>
      <c r="J86" s="70" t="s">
        <v>57</v>
      </c>
      <c r="K86" s="70" t="s">
        <v>57</v>
      </c>
      <c r="L86" s="85">
        <v>0</v>
      </c>
      <c r="M86" s="70" t="s">
        <v>57</v>
      </c>
      <c r="N86" s="227" t="s">
        <v>57</v>
      </c>
      <c r="O86" s="85">
        <v>0</v>
      </c>
      <c r="P86" s="70" t="s">
        <v>57</v>
      </c>
      <c r="Q86" s="70" t="s">
        <v>57</v>
      </c>
      <c r="R86" s="85">
        <v>0</v>
      </c>
      <c r="S86" s="70" t="s">
        <v>57</v>
      </c>
      <c r="T86" s="70" t="s">
        <v>57</v>
      </c>
      <c r="U86" s="85">
        <v>0</v>
      </c>
      <c r="V86" s="70" t="s">
        <v>57</v>
      </c>
      <c r="W86" s="70" t="s">
        <v>57</v>
      </c>
      <c r="X86" s="85">
        <v>0</v>
      </c>
      <c r="Y86" s="70" t="s">
        <v>57</v>
      </c>
      <c r="Z86" s="70" t="s">
        <v>57</v>
      </c>
      <c r="AA86" s="85">
        <v>0</v>
      </c>
      <c r="AB86" s="70" t="s">
        <v>57</v>
      </c>
      <c r="AC86" s="70" t="s">
        <v>57</v>
      </c>
      <c r="AD86" s="497">
        <v>7174805</v>
      </c>
      <c r="AE86" s="71"/>
      <c r="AF86" s="71"/>
      <c r="AG86" s="71"/>
      <c r="AH86" s="71"/>
      <c r="AI86" s="71"/>
      <c r="AJ86" s="71"/>
      <c r="AK86" s="71"/>
      <c r="AL86" s="71"/>
      <c r="AM86" s="71"/>
      <c r="AN86" s="1490" t="s">
        <v>908</v>
      </c>
      <c r="AO86" s="441"/>
    </row>
    <row r="87" spans="1:42" ht="40.5" customHeight="1" thickBot="1" x14ac:dyDescent="0.25">
      <c r="A87" s="362" t="s">
        <v>754</v>
      </c>
      <c r="B87" s="1240"/>
      <c r="C87" s="1263"/>
      <c r="D87" s="1244"/>
      <c r="E87" s="1244"/>
      <c r="F87" s="1246"/>
      <c r="G87" s="1248"/>
      <c r="H87" s="1236"/>
      <c r="I87" s="1330"/>
      <c r="J87" s="754" t="s">
        <v>57</v>
      </c>
      <c r="K87" s="754" t="s">
        <v>57</v>
      </c>
      <c r="L87" s="756">
        <v>0</v>
      </c>
      <c r="M87" s="754" t="s">
        <v>57</v>
      </c>
      <c r="N87" s="225" t="s">
        <v>57</v>
      </c>
      <c r="O87" s="756">
        <v>0</v>
      </c>
      <c r="P87" s="754" t="s">
        <v>57</v>
      </c>
      <c r="Q87" s="754" t="s">
        <v>57</v>
      </c>
      <c r="R87" s="756">
        <v>0</v>
      </c>
      <c r="S87" s="754" t="s">
        <v>57</v>
      </c>
      <c r="T87" s="754" t="s">
        <v>57</v>
      </c>
      <c r="U87" s="756">
        <v>0</v>
      </c>
      <c r="V87" s="754" t="s">
        <v>57</v>
      </c>
      <c r="W87" s="754" t="s">
        <v>57</v>
      </c>
      <c r="X87" s="756">
        <v>0</v>
      </c>
      <c r="Y87" s="754" t="s">
        <v>57</v>
      </c>
      <c r="Z87" s="754" t="s">
        <v>57</v>
      </c>
      <c r="AA87" s="756">
        <v>0</v>
      </c>
      <c r="AB87" s="754" t="s">
        <v>57</v>
      </c>
      <c r="AC87" s="754" t="s">
        <v>57</v>
      </c>
      <c r="AD87" s="766">
        <v>5341038</v>
      </c>
      <c r="AE87" s="763"/>
      <c r="AF87" s="763"/>
      <c r="AG87" s="763"/>
      <c r="AH87" s="763"/>
      <c r="AI87" s="763"/>
      <c r="AJ87" s="763"/>
      <c r="AK87" s="763"/>
      <c r="AL87" s="763"/>
      <c r="AM87" s="763"/>
      <c r="AN87" s="379"/>
      <c r="AO87" s="441"/>
    </row>
    <row r="88" spans="1:42" ht="51.75" customHeight="1" thickBot="1" x14ac:dyDescent="0.25">
      <c r="A88" s="361" t="s">
        <v>753</v>
      </c>
      <c r="B88" s="1374" t="s">
        <v>827</v>
      </c>
      <c r="C88" s="1375" t="s">
        <v>829</v>
      </c>
      <c r="D88" s="1376" t="s">
        <v>75</v>
      </c>
      <c r="E88" s="1376" t="s">
        <v>72</v>
      </c>
      <c r="F88" s="1377" t="s">
        <v>23</v>
      </c>
      <c r="G88" s="1378" t="s">
        <v>57</v>
      </c>
      <c r="H88" s="1371" t="s">
        <v>57</v>
      </c>
      <c r="I88" s="1372">
        <v>11000000</v>
      </c>
      <c r="J88" s="1032" t="s">
        <v>57</v>
      </c>
      <c r="K88" s="1032" t="s">
        <v>57</v>
      </c>
      <c r="L88" s="1034">
        <v>0</v>
      </c>
      <c r="M88" s="1032" t="s">
        <v>57</v>
      </c>
      <c r="N88" s="323" t="s">
        <v>57</v>
      </c>
      <c r="O88" s="1034">
        <v>0</v>
      </c>
      <c r="P88" s="1032" t="s">
        <v>57</v>
      </c>
      <c r="Q88" s="1032" t="s">
        <v>57</v>
      </c>
      <c r="R88" s="1034">
        <v>0</v>
      </c>
      <c r="S88" s="1032" t="s">
        <v>57</v>
      </c>
      <c r="T88" s="1032" t="s">
        <v>57</v>
      </c>
      <c r="U88" s="1034">
        <v>0</v>
      </c>
      <c r="V88" s="1032" t="s">
        <v>57</v>
      </c>
      <c r="W88" s="1032" t="s">
        <v>57</v>
      </c>
      <c r="X88" s="1034">
        <v>0</v>
      </c>
      <c r="Y88" s="1032" t="s">
        <v>57</v>
      </c>
      <c r="Z88" s="1032" t="s">
        <v>57</v>
      </c>
      <c r="AA88" s="1034">
        <v>0</v>
      </c>
      <c r="AB88" s="1032" t="s">
        <v>57</v>
      </c>
      <c r="AC88" s="1032" t="s">
        <v>57</v>
      </c>
      <c r="AD88" s="530">
        <v>10930716</v>
      </c>
      <c r="AE88" s="68"/>
      <c r="AF88" s="68"/>
      <c r="AG88" s="68"/>
      <c r="AH88" s="68"/>
      <c r="AI88" s="68"/>
      <c r="AJ88" s="68"/>
      <c r="AK88" s="68"/>
      <c r="AL88" s="68"/>
      <c r="AM88" s="68"/>
      <c r="AN88" s="1490"/>
      <c r="AO88" s="441"/>
    </row>
    <row r="89" spans="1:42" ht="39" customHeight="1" thickBot="1" x14ac:dyDescent="0.25">
      <c r="A89" s="362" t="s">
        <v>754</v>
      </c>
      <c r="B89" s="1374"/>
      <c r="C89" s="1375"/>
      <c r="D89" s="1376"/>
      <c r="E89" s="1376"/>
      <c r="F89" s="1377"/>
      <c r="G89" s="1378"/>
      <c r="H89" s="1371"/>
      <c r="I89" s="1372"/>
      <c r="J89" s="1033" t="s">
        <v>57</v>
      </c>
      <c r="K89" s="1033" t="s">
        <v>57</v>
      </c>
      <c r="L89" s="1035">
        <v>0</v>
      </c>
      <c r="M89" s="1033" t="s">
        <v>57</v>
      </c>
      <c r="N89" s="225" t="s">
        <v>57</v>
      </c>
      <c r="O89" s="1035">
        <v>0</v>
      </c>
      <c r="P89" s="1033" t="s">
        <v>57</v>
      </c>
      <c r="Q89" s="1033" t="s">
        <v>57</v>
      </c>
      <c r="R89" s="1035">
        <v>0</v>
      </c>
      <c r="S89" s="1033" t="s">
        <v>57</v>
      </c>
      <c r="T89" s="1033" t="s">
        <v>57</v>
      </c>
      <c r="U89" s="1035">
        <v>0</v>
      </c>
      <c r="V89" s="1033" t="s">
        <v>57</v>
      </c>
      <c r="W89" s="1033" t="s">
        <v>57</v>
      </c>
      <c r="X89" s="1035">
        <v>0</v>
      </c>
      <c r="Y89" s="1033" t="s">
        <v>57</v>
      </c>
      <c r="Z89" s="1033" t="s">
        <v>57</v>
      </c>
      <c r="AA89" s="1035">
        <v>0</v>
      </c>
      <c r="AB89" s="1033" t="s">
        <v>57</v>
      </c>
      <c r="AC89" s="1033" t="s">
        <v>57</v>
      </c>
      <c r="AD89" s="1036">
        <v>2711943</v>
      </c>
      <c r="AE89" s="1037"/>
      <c r="AF89" s="1037"/>
      <c r="AG89" s="1037"/>
      <c r="AH89" s="1037"/>
      <c r="AI89" s="1037"/>
      <c r="AJ89" s="1037"/>
      <c r="AK89" s="1037"/>
      <c r="AL89" s="1037"/>
      <c r="AM89" s="1037"/>
      <c r="AN89" s="379"/>
      <c r="AO89" s="441"/>
    </row>
    <row r="90" spans="1:42" ht="51.75" customHeight="1" thickBot="1" x14ac:dyDescent="0.25">
      <c r="A90" s="361" t="s">
        <v>753</v>
      </c>
      <c r="B90" s="1374" t="s">
        <v>831</v>
      </c>
      <c r="C90" s="1375" t="s">
        <v>830</v>
      </c>
      <c r="D90" s="1376" t="s">
        <v>81</v>
      </c>
      <c r="E90" s="1376" t="s">
        <v>72</v>
      </c>
      <c r="F90" s="1377" t="s">
        <v>23</v>
      </c>
      <c r="G90" s="1378" t="s">
        <v>57</v>
      </c>
      <c r="H90" s="1371" t="s">
        <v>57</v>
      </c>
      <c r="I90" s="1372">
        <v>455</v>
      </c>
      <c r="J90" s="753" t="s">
        <v>57</v>
      </c>
      <c r="K90" s="753" t="s">
        <v>57</v>
      </c>
      <c r="L90" s="755">
        <v>0</v>
      </c>
      <c r="M90" s="753" t="s">
        <v>57</v>
      </c>
      <c r="N90" s="323" t="s">
        <v>57</v>
      </c>
      <c r="O90" s="755">
        <v>0</v>
      </c>
      <c r="P90" s="753" t="s">
        <v>57</v>
      </c>
      <c r="Q90" s="753" t="s">
        <v>57</v>
      </c>
      <c r="R90" s="755">
        <v>0</v>
      </c>
      <c r="S90" s="753" t="s">
        <v>57</v>
      </c>
      <c r="T90" s="753" t="s">
        <v>57</v>
      </c>
      <c r="U90" s="755">
        <v>0</v>
      </c>
      <c r="V90" s="753" t="s">
        <v>57</v>
      </c>
      <c r="W90" s="753" t="s">
        <v>57</v>
      </c>
      <c r="X90" s="755">
        <v>0</v>
      </c>
      <c r="Y90" s="753" t="s">
        <v>57</v>
      </c>
      <c r="Z90" s="753" t="s">
        <v>57</v>
      </c>
      <c r="AA90" s="755">
        <v>0</v>
      </c>
      <c r="AB90" s="753" t="s">
        <v>57</v>
      </c>
      <c r="AC90" s="753" t="s">
        <v>57</v>
      </c>
      <c r="AD90" s="321">
        <v>550</v>
      </c>
      <c r="AE90" s="71"/>
      <c r="AF90" s="71"/>
      <c r="AG90" s="71"/>
      <c r="AH90" s="71"/>
      <c r="AI90" s="71"/>
      <c r="AJ90" s="71"/>
      <c r="AK90" s="71"/>
      <c r="AL90" s="71"/>
      <c r="AM90" s="71"/>
      <c r="AN90" s="1490" t="s">
        <v>908</v>
      </c>
      <c r="AO90" s="441"/>
    </row>
    <row r="91" spans="1:42" ht="42" customHeight="1" thickBot="1" x14ac:dyDescent="0.25">
      <c r="A91" s="362" t="s">
        <v>754</v>
      </c>
      <c r="B91" s="1374"/>
      <c r="C91" s="1375"/>
      <c r="D91" s="1376"/>
      <c r="E91" s="1376"/>
      <c r="F91" s="1377"/>
      <c r="G91" s="1378"/>
      <c r="H91" s="1371"/>
      <c r="I91" s="1372"/>
      <c r="J91" s="754" t="s">
        <v>57</v>
      </c>
      <c r="K91" s="754" t="s">
        <v>57</v>
      </c>
      <c r="L91" s="756">
        <v>0</v>
      </c>
      <c r="M91" s="754" t="s">
        <v>57</v>
      </c>
      <c r="N91" s="225" t="s">
        <v>57</v>
      </c>
      <c r="O91" s="756">
        <v>0</v>
      </c>
      <c r="P91" s="754" t="s">
        <v>57</v>
      </c>
      <c r="Q91" s="754" t="s">
        <v>57</v>
      </c>
      <c r="R91" s="756">
        <v>0</v>
      </c>
      <c r="S91" s="754" t="s">
        <v>57</v>
      </c>
      <c r="T91" s="754" t="s">
        <v>57</v>
      </c>
      <c r="U91" s="756">
        <v>0</v>
      </c>
      <c r="V91" s="754" t="s">
        <v>57</v>
      </c>
      <c r="W91" s="754" t="s">
        <v>57</v>
      </c>
      <c r="X91" s="756">
        <v>0</v>
      </c>
      <c r="Y91" s="754" t="s">
        <v>57</v>
      </c>
      <c r="Z91" s="754" t="s">
        <v>57</v>
      </c>
      <c r="AA91" s="756">
        <v>0</v>
      </c>
      <c r="AB91" s="754" t="s">
        <v>57</v>
      </c>
      <c r="AC91" s="754" t="s">
        <v>57</v>
      </c>
      <c r="AD91" s="598">
        <v>567</v>
      </c>
      <c r="AE91" s="763"/>
      <c r="AF91" s="763"/>
      <c r="AG91" s="763"/>
      <c r="AH91" s="763"/>
      <c r="AI91" s="763"/>
      <c r="AJ91" s="763"/>
      <c r="AK91" s="763"/>
      <c r="AL91" s="763"/>
      <c r="AM91" s="763"/>
      <c r="AN91" s="379" t="s">
        <v>915</v>
      </c>
      <c r="AO91" s="441"/>
    </row>
    <row r="92" spans="1:42" ht="54" customHeight="1" thickBot="1" x14ac:dyDescent="0.25">
      <c r="A92" s="361" t="s">
        <v>753</v>
      </c>
      <c r="B92" s="1239" t="s">
        <v>832</v>
      </c>
      <c r="C92" s="1373" t="s">
        <v>833</v>
      </c>
      <c r="D92" s="1243" t="s">
        <v>81</v>
      </c>
      <c r="E92" s="1243" t="s">
        <v>72</v>
      </c>
      <c r="F92" s="1245" t="s">
        <v>23</v>
      </c>
      <c r="G92" s="1247" t="s">
        <v>57</v>
      </c>
      <c r="H92" s="1235" t="s">
        <v>57</v>
      </c>
      <c r="I92" s="1338">
        <v>138</v>
      </c>
      <c r="J92" s="70" t="s">
        <v>57</v>
      </c>
      <c r="K92" s="70" t="s">
        <v>57</v>
      </c>
      <c r="L92" s="85">
        <v>0</v>
      </c>
      <c r="M92" s="70" t="s">
        <v>57</v>
      </c>
      <c r="N92" s="227" t="s">
        <v>57</v>
      </c>
      <c r="O92" s="85">
        <v>0</v>
      </c>
      <c r="P92" s="70" t="s">
        <v>57</v>
      </c>
      <c r="Q92" s="70" t="s">
        <v>57</v>
      </c>
      <c r="R92" s="85">
        <v>0</v>
      </c>
      <c r="S92" s="70" t="s">
        <v>57</v>
      </c>
      <c r="T92" s="70" t="s">
        <v>57</v>
      </c>
      <c r="U92" s="85">
        <v>0</v>
      </c>
      <c r="V92" s="70" t="s">
        <v>57</v>
      </c>
      <c r="W92" s="70" t="s">
        <v>57</v>
      </c>
      <c r="X92" s="85">
        <v>0</v>
      </c>
      <c r="Y92" s="70" t="s">
        <v>57</v>
      </c>
      <c r="Z92" s="70" t="s">
        <v>57</v>
      </c>
      <c r="AA92" s="85">
        <v>0</v>
      </c>
      <c r="AB92" s="70" t="s">
        <v>57</v>
      </c>
      <c r="AC92" s="70" t="s">
        <v>57</v>
      </c>
      <c r="AD92" s="509">
        <v>78</v>
      </c>
      <c r="AE92" s="71"/>
      <c r="AF92" s="71"/>
      <c r="AG92" s="71"/>
      <c r="AH92" s="71"/>
      <c r="AI92" s="71"/>
      <c r="AJ92" s="71"/>
      <c r="AK92" s="71"/>
      <c r="AL92" s="71"/>
      <c r="AM92" s="71"/>
      <c r="AN92" s="435" t="s">
        <v>890</v>
      </c>
      <c r="AO92" s="69"/>
    </row>
    <row r="93" spans="1:42" ht="43.5" customHeight="1" thickBot="1" x14ac:dyDescent="0.25">
      <c r="A93" s="362" t="s">
        <v>754</v>
      </c>
      <c r="B93" s="1240"/>
      <c r="C93" s="1263"/>
      <c r="D93" s="1244"/>
      <c r="E93" s="1244"/>
      <c r="F93" s="1246"/>
      <c r="G93" s="1248"/>
      <c r="H93" s="1236"/>
      <c r="I93" s="1330"/>
      <c r="J93" s="754" t="s">
        <v>57</v>
      </c>
      <c r="K93" s="754" t="s">
        <v>57</v>
      </c>
      <c r="L93" s="756">
        <v>0</v>
      </c>
      <c r="M93" s="754" t="s">
        <v>57</v>
      </c>
      <c r="N93" s="225" t="s">
        <v>57</v>
      </c>
      <c r="O93" s="756">
        <v>0</v>
      </c>
      <c r="P93" s="754" t="s">
        <v>57</v>
      </c>
      <c r="Q93" s="754" t="s">
        <v>57</v>
      </c>
      <c r="R93" s="756">
        <v>0</v>
      </c>
      <c r="S93" s="754" t="s">
        <v>57</v>
      </c>
      <c r="T93" s="754" t="s">
        <v>57</v>
      </c>
      <c r="U93" s="756">
        <v>0</v>
      </c>
      <c r="V93" s="754" t="s">
        <v>57</v>
      </c>
      <c r="W93" s="754" t="s">
        <v>57</v>
      </c>
      <c r="X93" s="756">
        <v>0</v>
      </c>
      <c r="Y93" s="754" t="s">
        <v>57</v>
      </c>
      <c r="Z93" s="754" t="s">
        <v>57</v>
      </c>
      <c r="AA93" s="756">
        <v>0</v>
      </c>
      <c r="AB93" s="754" t="s">
        <v>57</v>
      </c>
      <c r="AC93" s="754" t="s">
        <v>57</v>
      </c>
      <c r="AD93" s="598">
        <v>78</v>
      </c>
      <c r="AE93" s="763"/>
      <c r="AF93" s="763"/>
      <c r="AG93" s="763"/>
      <c r="AH93" s="763"/>
      <c r="AI93" s="763"/>
      <c r="AJ93" s="763"/>
      <c r="AK93" s="763"/>
      <c r="AL93" s="763"/>
      <c r="AM93" s="763"/>
      <c r="AN93" s="430"/>
      <c r="AO93" s="69"/>
    </row>
    <row r="95" spans="1:42" ht="15" x14ac:dyDescent="0.25">
      <c r="A95" s="63" t="s">
        <v>369</v>
      </c>
      <c r="B95" s="64"/>
    </row>
    <row r="96" spans="1:42" ht="18.75" customHeight="1" x14ac:dyDescent="0.2">
      <c r="A96" s="78" t="s">
        <v>599</v>
      </c>
      <c r="AO96" s="432"/>
      <c r="AP96" s="432"/>
    </row>
    <row r="97" spans="1:78" ht="6.75" customHeight="1" thickBot="1" x14ac:dyDescent="0.25">
      <c r="AO97" s="432"/>
      <c r="AP97" s="432"/>
    </row>
    <row r="98" spans="1:78" ht="31.5" customHeight="1" x14ac:dyDescent="0.2">
      <c r="A98" s="1257"/>
      <c r="B98" s="1171" t="s">
        <v>19</v>
      </c>
      <c r="C98" s="1171" t="s">
        <v>1</v>
      </c>
      <c r="D98" s="1171" t="s">
        <v>2</v>
      </c>
      <c r="E98" s="1171" t="s">
        <v>69</v>
      </c>
      <c r="F98" s="1193" t="s">
        <v>696</v>
      </c>
      <c r="G98" s="1170" t="s">
        <v>592</v>
      </c>
      <c r="H98" s="1171"/>
      <c r="I98" s="1171"/>
      <c r="J98" s="1171" t="s">
        <v>6</v>
      </c>
      <c r="K98" s="1171"/>
      <c r="L98" s="1171"/>
      <c r="M98" s="1171" t="s">
        <v>7</v>
      </c>
      <c r="N98" s="1171"/>
      <c r="O98" s="1171"/>
      <c r="P98" s="1171" t="s">
        <v>8</v>
      </c>
      <c r="Q98" s="1171"/>
      <c r="R98" s="1171"/>
      <c r="S98" s="1171" t="s">
        <v>9</v>
      </c>
      <c r="T98" s="1171"/>
      <c r="U98" s="1171"/>
      <c r="V98" s="1171" t="s">
        <v>10</v>
      </c>
      <c r="W98" s="1171"/>
      <c r="X98" s="1171"/>
      <c r="Y98" s="1171" t="s">
        <v>11</v>
      </c>
      <c r="Z98" s="1171"/>
      <c r="AA98" s="1171"/>
      <c r="AB98" s="1171" t="s">
        <v>12</v>
      </c>
      <c r="AC98" s="1171"/>
      <c r="AD98" s="1171"/>
      <c r="AE98" s="1171" t="s">
        <v>13</v>
      </c>
      <c r="AF98" s="1171"/>
      <c r="AG98" s="1171"/>
      <c r="AH98" s="1171" t="s">
        <v>14</v>
      </c>
      <c r="AI98" s="1171"/>
      <c r="AJ98" s="1171"/>
      <c r="AK98" s="1171" t="s">
        <v>15</v>
      </c>
      <c r="AL98" s="1171"/>
      <c r="AM98" s="1171"/>
      <c r="AN98" s="1172" t="s">
        <v>593</v>
      </c>
      <c r="AO98" s="1370"/>
      <c r="AP98" s="432"/>
    </row>
    <row r="99" spans="1:78" ht="18" customHeight="1" thickBot="1" x14ac:dyDescent="0.25">
      <c r="A99" s="1176"/>
      <c r="B99" s="1178"/>
      <c r="C99" s="1178"/>
      <c r="D99" s="1178"/>
      <c r="E99" s="1178"/>
      <c r="F99" s="1180"/>
      <c r="G99" s="73" t="s">
        <v>16</v>
      </c>
      <c r="H99" s="67" t="s">
        <v>17</v>
      </c>
      <c r="I99" s="67" t="s">
        <v>18</v>
      </c>
      <c r="J99" s="67" t="s">
        <v>16</v>
      </c>
      <c r="K99" s="67" t="s">
        <v>17</v>
      </c>
      <c r="L99" s="67" t="s">
        <v>18</v>
      </c>
      <c r="M99" s="67" t="s">
        <v>16</v>
      </c>
      <c r="N99" s="67" t="s">
        <v>17</v>
      </c>
      <c r="O99" s="67" t="s">
        <v>18</v>
      </c>
      <c r="P99" s="67" t="s">
        <v>16</v>
      </c>
      <c r="Q99" s="67" t="s">
        <v>17</v>
      </c>
      <c r="R99" s="67" t="s">
        <v>18</v>
      </c>
      <c r="S99" s="67" t="s">
        <v>16</v>
      </c>
      <c r="T99" s="67" t="s">
        <v>17</v>
      </c>
      <c r="U99" s="67" t="s">
        <v>18</v>
      </c>
      <c r="V99" s="67" t="s">
        <v>16</v>
      </c>
      <c r="W99" s="67" t="s">
        <v>17</v>
      </c>
      <c r="X99" s="67" t="s">
        <v>18</v>
      </c>
      <c r="Y99" s="67" t="s">
        <v>16</v>
      </c>
      <c r="Z99" s="67" t="s">
        <v>17</v>
      </c>
      <c r="AA99" s="67" t="s">
        <v>18</v>
      </c>
      <c r="AB99" s="67" t="s">
        <v>16</v>
      </c>
      <c r="AC99" s="67" t="s">
        <v>17</v>
      </c>
      <c r="AD99" s="67" t="s">
        <v>18</v>
      </c>
      <c r="AE99" s="67" t="s">
        <v>16</v>
      </c>
      <c r="AF99" s="67" t="s">
        <v>17</v>
      </c>
      <c r="AG99" s="67" t="s">
        <v>18</v>
      </c>
      <c r="AH99" s="67" t="s">
        <v>16</v>
      </c>
      <c r="AI99" s="67" t="s">
        <v>17</v>
      </c>
      <c r="AJ99" s="67" t="s">
        <v>18</v>
      </c>
      <c r="AK99" s="67" t="s">
        <v>16</v>
      </c>
      <c r="AL99" s="67" t="s">
        <v>17</v>
      </c>
      <c r="AM99" s="67" t="s">
        <v>18</v>
      </c>
      <c r="AN99" s="1259"/>
      <c r="AO99" s="1370"/>
      <c r="AP99" s="432"/>
    </row>
    <row r="100" spans="1:78" s="591" customFormat="1" ht="51" customHeight="1" x14ac:dyDescent="0.2">
      <c r="A100" s="361" t="s">
        <v>753</v>
      </c>
      <c r="B100" s="1260" t="s">
        <v>79</v>
      </c>
      <c r="C100" s="1262" t="s">
        <v>80</v>
      </c>
      <c r="D100" s="1357" t="s">
        <v>81</v>
      </c>
      <c r="E100" s="1357" t="s">
        <v>72</v>
      </c>
      <c r="F100" s="1359" t="s">
        <v>23</v>
      </c>
      <c r="G100" s="1361" t="s">
        <v>57</v>
      </c>
      <c r="H100" s="1353" t="s">
        <v>57</v>
      </c>
      <c r="I100" s="1357">
        <v>44</v>
      </c>
      <c r="J100" s="753" t="s">
        <v>57</v>
      </c>
      <c r="K100" s="753" t="s">
        <v>57</v>
      </c>
      <c r="L100" s="755">
        <v>0</v>
      </c>
      <c r="M100" s="753" t="s">
        <v>57</v>
      </c>
      <c r="N100" s="753" t="s">
        <v>57</v>
      </c>
      <c r="O100" s="755">
        <v>0</v>
      </c>
      <c r="P100" s="753" t="s">
        <v>57</v>
      </c>
      <c r="Q100" s="753" t="s">
        <v>57</v>
      </c>
      <c r="R100" s="755">
        <v>59</v>
      </c>
      <c r="S100" s="753" t="s">
        <v>57</v>
      </c>
      <c r="T100" s="753" t="s">
        <v>57</v>
      </c>
      <c r="U100" s="755">
        <v>66</v>
      </c>
      <c r="V100" s="753" t="s">
        <v>57</v>
      </c>
      <c r="W100" s="753" t="s">
        <v>57</v>
      </c>
      <c r="X100" s="327">
        <v>66</v>
      </c>
      <c r="Y100" s="753" t="s">
        <v>57</v>
      </c>
      <c r="Z100" s="753" t="s">
        <v>57</v>
      </c>
      <c r="AA100" s="755">
        <v>19</v>
      </c>
      <c r="AB100" s="1038" t="s">
        <v>57</v>
      </c>
      <c r="AC100" s="1038" t="s">
        <v>57</v>
      </c>
      <c r="AD100" s="321">
        <v>49</v>
      </c>
      <c r="AE100" s="596"/>
      <c r="AF100" s="596"/>
      <c r="AG100" s="596"/>
      <c r="AH100" s="596"/>
      <c r="AI100" s="596"/>
      <c r="AJ100" s="596"/>
      <c r="AK100" s="596"/>
      <c r="AL100" s="596"/>
      <c r="AM100" s="597"/>
      <c r="AN100" s="1490" t="s">
        <v>908</v>
      </c>
      <c r="AO100" s="592"/>
      <c r="AP100" s="1494"/>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row>
    <row r="101" spans="1:78" s="591" customFormat="1" ht="41.25" customHeight="1" thickBot="1" x14ac:dyDescent="0.25">
      <c r="A101" s="362" t="s">
        <v>754</v>
      </c>
      <c r="B101" s="1261"/>
      <c r="C101" s="1263"/>
      <c r="D101" s="1365"/>
      <c r="E101" s="1365"/>
      <c r="F101" s="1366"/>
      <c r="G101" s="1367"/>
      <c r="H101" s="1354"/>
      <c r="I101" s="1365"/>
      <c r="J101" s="754" t="s">
        <v>57</v>
      </c>
      <c r="K101" s="754" t="s">
        <v>57</v>
      </c>
      <c r="L101" s="756">
        <v>0</v>
      </c>
      <c r="M101" s="754" t="s">
        <v>57</v>
      </c>
      <c r="N101" s="754" t="s">
        <v>57</v>
      </c>
      <c r="O101" s="756">
        <v>0</v>
      </c>
      <c r="P101" s="754" t="s">
        <v>57</v>
      </c>
      <c r="Q101" s="754" t="s">
        <v>57</v>
      </c>
      <c r="R101" s="756">
        <v>0</v>
      </c>
      <c r="S101" s="754" t="s">
        <v>57</v>
      </c>
      <c r="T101" s="754" t="s">
        <v>57</v>
      </c>
      <c r="U101" s="756">
        <v>0</v>
      </c>
      <c r="V101" s="754" t="s">
        <v>57</v>
      </c>
      <c r="W101" s="754" t="s">
        <v>57</v>
      </c>
      <c r="X101" s="144">
        <v>6</v>
      </c>
      <c r="Y101" s="754" t="s">
        <v>57</v>
      </c>
      <c r="Z101" s="754" t="s">
        <v>57</v>
      </c>
      <c r="AA101" s="756">
        <v>35</v>
      </c>
      <c r="AB101" s="1039" t="s">
        <v>57</v>
      </c>
      <c r="AC101" s="1039" t="s">
        <v>57</v>
      </c>
      <c r="AD101" s="598">
        <v>38</v>
      </c>
      <c r="AE101" s="107"/>
      <c r="AF101" s="107"/>
      <c r="AG101" s="107"/>
      <c r="AH101" s="107"/>
      <c r="AI101" s="107"/>
      <c r="AJ101" s="107"/>
      <c r="AK101" s="107"/>
      <c r="AL101" s="107"/>
      <c r="AM101" s="229"/>
      <c r="AN101" s="379"/>
      <c r="AO101" s="593"/>
      <c r="AP101" s="1494"/>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row>
    <row r="102" spans="1:78" ht="50.25" customHeight="1" x14ac:dyDescent="0.2">
      <c r="A102" s="361" t="s">
        <v>753</v>
      </c>
      <c r="B102" s="1250" t="s">
        <v>82</v>
      </c>
      <c r="C102" s="1251" t="s">
        <v>83</v>
      </c>
      <c r="D102" s="1252" t="s">
        <v>81</v>
      </c>
      <c r="E102" s="1252" t="s">
        <v>72</v>
      </c>
      <c r="F102" s="1253" t="s">
        <v>23</v>
      </c>
      <c r="G102" s="1254" t="s">
        <v>57</v>
      </c>
      <c r="H102" s="1255" t="s">
        <v>57</v>
      </c>
      <c r="I102" s="1357">
        <v>14</v>
      </c>
      <c r="J102" s="753" t="s">
        <v>57</v>
      </c>
      <c r="K102" s="753" t="s">
        <v>57</v>
      </c>
      <c r="L102" s="755">
        <v>0</v>
      </c>
      <c r="M102" s="753" t="s">
        <v>57</v>
      </c>
      <c r="N102" s="753" t="s">
        <v>57</v>
      </c>
      <c r="O102" s="755">
        <v>0</v>
      </c>
      <c r="P102" s="753" t="s">
        <v>57</v>
      </c>
      <c r="Q102" s="753" t="s">
        <v>57</v>
      </c>
      <c r="R102" s="755">
        <v>0</v>
      </c>
      <c r="S102" s="70" t="s">
        <v>57</v>
      </c>
      <c r="T102" s="70" t="s">
        <v>57</v>
      </c>
      <c r="U102" s="755">
        <v>7</v>
      </c>
      <c r="V102" s="70" t="s">
        <v>57</v>
      </c>
      <c r="W102" s="70" t="s">
        <v>57</v>
      </c>
      <c r="X102" s="327">
        <v>7</v>
      </c>
      <c r="Y102" s="70" t="s">
        <v>57</v>
      </c>
      <c r="Z102" s="70" t="s">
        <v>57</v>
      </c>
      <c r="AA102" s="755">
        <v>7</v>
      </c>
      <c r="AB102" s="1038" t="s">
        <v>57</v>
      </c>
      <c r="AC102" s="1038" t="s">
        <v>57</v>
      </c>
      <c r="AD102" s="321">
        <v>19</v>
      </c>
      <c r="AE102" s="68"/>
      <c r="AF102" s="68"/>
      <c r="AG102" s="68"/>
      <c r="AH102" s="68"/>
      <c r="AI102" s="68"/>
      <c r="AJ102" s="68"/>
      <c r="AK102" s="68"/>
      <c r="AL102" s="68"/>
      <c r="AM102" s="278"/>
      <c r="AN102" s="1490" t="s">
        <v>908</v>
      </c>
      <c r="AO102" s="594"/>
      <c r="AP102" s="432"/>
    </row>
    <row r="103" spans="1:78" ht="39" customHeight="1" thickBot="1" x14ac:dyDescent="0.25">
      <c r="A103" s="362" t="s">
        <v>754</v>
      </c>
      <c r="B103" s="1240"/>
      <c r="C103" s="1242"/>
      <c r="D103" s="1244"/>
      <c r="E103" s="1244"/>
      <c r="F103" s="1246"/>
      <c r="G103" s="1248"/>
      <c r="H103" s="1236"/>
      <c r="I103" s="1365"/>
      <c r="J103" s="754" t="s">
        <v>57</v>
      </c>
      <c r="K103" s="754" t="s">
        <v>57</v>
      </c>
      <c r="L103" s="756">
        <v>0</v>
      </c>
      <c r="M103" s="754" t="s">
        <v>57</v>
      </c>
      <c r="N103" s="754" t="s">
        <v>57</v>
      </c>
      <c r="O103" s="756">
        <v>0</v>
      </c>
      <c r="P103" s="754" t="s">
        <v>57</v>
      </c>
      <c r="Q103" s="754" t="s">
        <v>57</v>
      </c>
      <c r="R103" s="756">
        <v>0</v>
      </c>
      <c r="S103" s="754" t="s">
        <v>57</v>
      </c>
      <c r="T103" s="754" t="s">
        <v>57</v>
      </c>
      <c r="U103" s="756">
        <v>0</v>
      </c>
      <c r="V103" s="754" t="s">
        <v>57</v>
      </c>
      <c r="W103" s="754" t="s">
        <v>57</v>
      </c>
      <c r="X103" s="144">
        <v>5</v>
      </c>
      <c r="Y103" s="754" t="s">
        <v>57</v>
      </c>
      <c r="Z103" s="754" t="s">
        <v>57</v>
      </c>
      <c r="AA103" s="756">
        <v>6</v>
      </c>
      <c r="AB103" s="1039" t="s">
        <v>57</v>
      </c>
      <c r="AC103" s="1039" t="s">
        <v>57</v>
      </c>
      <c r="AD103" s="598">
        <v>8</v>
      </c>
      <c r="AE103" s="763"/>
      <c r="AF103" s="763"/>
      <c r="AG103" s="763"/>
      <c r="AH103" s="763"/>
      <c r="AI103" s="763"/>
      <c r="AJ103" s="763"/>
      <c r="AK103" s="763"/>
      <c r="AL103" s="763"/>
      <c r="AM103" s="197"/>
      <c r="AN103" s="430"/>
      <c r="AO103" s="608"/>
      <c r="AP103" s="432"/>
    </row>
    <row r="104" spans="1:78" ht="60" x14ac:dyDescent="0.2">
      <c r="A104" s="361" t="s">
        <v>753</v>
      </c>
      <c r="B104" s="1250" t="s">
        <v>84</v>
      </c>
      <c r="C104" s="1251" t="s">
        <v>85</v>
      </c>
      <c r="D104" s="1252" t="s">
        <v>81</v>
      </c>
      <c r="E104" s="1252" t="s">
        <v>72</v>
      </c>
      <c r="F104" s="1253" t="s">
        <v>23</v>
      </c>
      <c r="G104" s="1254" t="s">
        <v>57</v>
      </c>
      <c r="H104" s="1255" t="s">
        <v>57</v>
      </c>
      <c r="I104" s="1329">
        <v>30</v>
      </c>
      <c r="J104" s="753" t="s">
        <v>57</v>
      </c>
      <c r="K104" s="753" t="s">
        <v>57</v>
      </c>
      <c r="L104" s="755">
        <v>0</v>
      </c>
      <c r="M104" s="753" t="s">
        <v>57</v>
      </c>
      <c r="N104" s="753" t="s">
        <v>57</v>
      </c>
      <c r="O104" s="755">
        <v>0</v>
      </c>
      <c r="P104" s="753" t="s">
        <v>57</v>
      </c>
      <c r="Q104" s="753" t="s">
        <v>57</v>
      </c>
      <c r="R104" s="755">
        <v>59</v>
      </c>
      <c r="S104" s="70" t="s">
        <v>57</v>
      </c>
      <c r="T104" s="70" t="s">
        <v>57</v>
      </c>
      <c r="U104" s="755">
        <v>59</v>
      </c>
      <c r="V104" s="70" t="s">
        <v>57</v>
      </c>
      <c r="W104" s="70" t="s">
        <v>57</v>
      </c>
      <c r="X104" s="327">
        <v>59</v>
      </c>
      <c r="Y104" s="70" t="s">
        <v>57</v>
      </c>
      <c r="Z104" s="70" t="s">
        <v>57</v>
      </c>
      <c r="AA104" s="755">
        <v>12</v>
      </c>
      <c r="AB104" s="1038" t="s">
        <v>57</v>
      </c>
      <c r="AC104" s="1038" t="s">
        <v>57</v>
      </c>
      <c r="AD104" s="321">
        <v>30</v>
      </c>
      <c r="AE104" s="68"/>
      <c r="AF104" s="68"/>
      <c r="AG104" s="68"/>
      <c r="AH104" s="68"/>
      <c r="AI104" s="68"/>
      <c r="AJ104" s="68"/>
      <c r="AK104" s="68"/>
      <c r="AL104" s="68"/>
      <c r="AM104" s="278"/>
      <c r="AN104" s="435"/>
      <c r="AO104" s="12"/>
      <c r="AP104" s="432"/>
    </row>
    <row r="105" spans="1:78" ht="54.75" customHeight="1" thickBot="1" x14ac:dyDescent="0.25">
      <c r="A105" s="362" t="s">
        <v>754</v>
      </c>
      <c r="B105" s="1240"/>
      <c r="C105" s="1242"/>
      <c r="D105" s="1244"/>
      <c r="E105" s="1244"/>
      <c r="F105" s="1246"/>
      <c r="G105" s="1248"/>
      <c r="H105" s="1236"/>
      <c r="I105" s="1330"/>
      <c r="J105" s="754" t="s">
        <v>57</v>
      </c>
      <c r="K105" s="754" t="s">
        <v>57</v>
      </c>
      <c r="L105" s="756">
        <v>0</v>
      </c>
      <c r="M105" s="754" t="s">
        <v>57</v>
      </c>
      <c r="N105" s="754" t="s">
        <v>57</v>
      </c>
      <c r="O105" s="756">
        <v>0</v>
      </c>
      <c r="P105" s="754" t="s">
        <v>57</v>
      </c>
      <c r="Q105" s="754" t="s">
        <v>57</v>
      </c>
      <c r="R105" s="756">
        <v>0</v>
      </c>
      <c r="S105" s="754" t="s">
        <v>57</v>
      </c>
      <c r="T105" s="754" t="s">
        <v>57</v>
      </c>
      <c r="U105" s="756">
        <v>0</v>
      </c>
      <c r="V105" s="754" t="s">
        <v>57</v>
      </c>
      <c r="W105" s="754" t="s">
        <v>57</v>
      </c>
      <c r="X105" s="144">
        <v>1</v>
      </c>
      <c r="Y105" s="754" t="s">
        <v>57</v>
      </c>
      <c r="Z105" s="754" t="s">
        <v>57</v>
      </c>
      <c r="AA105" s="756">
        <v>29</v>
      </c>
      <c r="AB105" s="1039" t="s">
        <v>57</v>
      </c>
      <c r="AC105" s="1039" t="s">
        <v>57</v>
      </c>
      <c r="AD105" s="598">
        <v>30</v>
      </c>
      <c r="AE105" s="763"/>
      <c r="AF105" s="763"/>
      <c r="AG105" s="763"/>
      <c r="AH105" s="763"/>
      <c r="AI105" s="763"/>
      <c r="AJ105" s="763"/>
      <c r="AK105" s="763"/>
      <c r="AL105" s="763"/>
      <c r="AM105" s="763"/>
      <c r="AN105" s="430"/>
      <c r="AO105" s="595"/>
      <c r="AP105" s="432"/>
    </row>
    <row r="106" spans="1:78" ht="78" customHeight="1" x14ac:dyDescent="0.2">
      <c r="A106" s="361" t="s">
        <v>753</v>
      </c>
      <c r="B106" s="1239" t="s">
        <v>109</v>
      </c>
      <c r="C106" s="1241" t="s">
        <v>110</v>
      </c>
      <c r="D106" s="1243" t="s">
        <v>185</v>
      </c>
      <c r="E106" s="1243" t="s">
        <v>72</v>
      </c>
      <c r="F106" s="1245" t="s">
        <v>23</v>
      </c>
      <c r="G106" s="1247" t="s">
        <v>57</v>
      </c>
      <c r="H106" s="1235" t="s">
        <v>57</v>
      </c>
      <c r="I106" s="1338">
        <v>5900</v>
      </c>
      <c r="J106" s="70" t="s">
        <v>57</v>
      </c>
      <c r="K106" s="70" t="s">
        <v>57</v>
      </c>
      <c r="L106" s="85">
        <v>0</v>
      </c>
      <c r="M106" s="70" t="s">
        <v>57</v>
      </c>
      <c r="N106" s="70" t="s">
        <v>57</v>
      </c>
      <c r="O106" s="85">
        <v>0</v>
      </c>
      <c r="P106" s="70" t="s">
        <v>57</v>
      </c>
      <c r="Q106" s="70" t="s">
        <v>57</v>
      </c>
      <c r="R106" s="148">
        <v>6600</v>
      </c>
      <c r="S106" s="70" t="s">
        <v>57</v>
      </c>
      <c r="T106" s="70" t="s">
        <v>57</v>
      </c>
      <c r="U106" s="148">
        <v>7650.05</v>
      </c>
      <c r="V106" s="70" t="s">
        <v>57</v>
      </c>
      <c r="W106" s="70" t="s">
        <v>57</v>
      </c>
      <c r="X106" s="148">
        <v>7714.48</v>
      </c>
      <c r="Y106" s="70" t="s">
        <v>57</v>
      </c>
      <c r="Z106" s="70" t="s">
        <v>57</v>
      </c>
      <c r="AA106" s="148">
        <v>3276.92</v>
      </c>
      <c r="AB106" s="70" t="s">
        <v>57</v>
      </c>
      <c r="AC106" s="70" t="s">
        <v>57</v>
      </c>
      <c r="AD106" s="497">
        <v>4918.5</v>
      </c>
      <c r="AE106" s="71"/>
      <c r="AF106" s="71"/>
      <c r="AG106" s="71"/>
      <c r="AH106" s="71"/>
      <c r="AI106" s="71"/>
      <c r="AJ106" s="71"/>
      <c r="AK106" s="71"/>
      <c r="AL106" s="71"/>
      <c r="AM106" s="196"/>
      <c r="AN106" s="435"/>
      <c r="AO106" s="609"/>
      <c r="AP106" s="432"/>
    </row>
    <row r="107" spans="1:78" ht="96.75" customHeight="1" thickBot="1" x14ac:dyDescent="0.25">
      <c r="A107" s="362" t="s">
        <v>754</v>
      </c>
      <c r="B107" s="1240"/>
      <c r="C107" s="1242"/>
      <c r="D107" s="1244"/>
      <c r="E107" s="1244"/>
      <c r="F107" s="1246"/>
      <c r="G107" s="1248"/>
      <c r="H107" s="1236"/>
      <c r="I107" s="1330"/>
      <c r="J107" s="754" t="s">
        <v>57</v>
      </c>
      <c r="K107" s="754" t="s">
        <v>57</v>
      </c>
      <c r="L107" s="756">
        <v>0</v>
      </c>
      <c r="M107" s="754" t="s">
        <v>57</v>
      </c>
      <c r="N107" s="754" t="s">
        <v>57</v>
      </c>
      <c r="O107" s="756">
        <v>0</v>
      </c>
      <c r="P107" s="754" t="s">
        <v>57</v>
      </c>
      <c r="Q107" s="754" t="s">
        <v>57</v>
      </c>
      <c r="R107" s="144">
        <v>0</v>
      </c>
      <c r="S107" s="754" t="s">
        <v>57</v>
      </c>
      <c r="T107" s="754" t="s">
        <v>57</v>
      </c>
      <c r="U107" s="756">
        <v>0</v>
      </c>
      <c r="V107" s="754" t="s">
        <v>57</v>
      </c>
      <c r="W107" s="754" t="s">
        <v>57</v>
      </c>
      <c r="X107" s="144">
        <v>0</v>
      </c>
      <c r="Y107" s="754" t="s">
        <v>57</v>
      </c>
      <c r="Z107" s="754" t="s">
        <v>57</v>
      </c>
      <c r="AA107" s="329">
        <v>72.95</v>
      </c>
      <c r="AB107" s="1039" t="s">
        <v>57</v>
      </c>
      <c r="AC107" s="1039" t="s">
        <v>57</v>
      </c>
      <c r="AD107" s="598">
        <v>124</v>
      </c>
      <c r="AE107" s="763"/>
      <c r="AF107" s="763"/>
      <c r="AG107" s="763"/>
      <c r="AH107" s="763"/>
      <c r="AI107" s="763"/>
      <c r="AJ107" s="763"/>
      <c r="AK107" s="763"/>
      <c r="AL107" s="763"/>
      <c r="AM107" s="197"/>
      <c r="AN107" s="430" t="s">
        <v>816</v>
      </c>
      <c r="AO107" s="595"/>
      <c r="AP107" s="432"/>
    </row>
    <row r="109" spans="1:78" ht="15" x14ac:dyDescent="0.25">
      <c r="A109" s="63" t="s">
        <v>370</v>
      </c>
      <c r="B109" s="64"/>
    </row>
    <row r="110" spans="1:78" ht="21.75" customHeight="1" x14ac:dyDescent="0.2">
      <c r="A110" s="78" t="s">
        <v>600</v>
      </c>
    </row>
    <row r="111" spans="1:78" ht="6" customHeight="1" thickBot="1" x14ac:dyDescent="0.25"/>
    <row r="112" spans="1:78" ht="30.75" customHeight="1" x14ac:dyDescent="0.2">
      <c r="A112" s="1257"/>
      <c r="B112" s="1171" t="s">
        <v>19</v>
      </c>
      <c r="C112" s="1171" t="s">
        <v>1</v>
      </c>
      <c r="D112" s="1171" t="s">
        <v>2</v>
      </c>
      <c r="E112" s="1171" t="s">
        <v>69</v>
      </c>
      <c r="F112" s="1193" t="s">
        <v>696</v>
      </c>
      <c r="G112" s="1170" t="s">
        <v>592</v>
      </c>
      <c r="H112" s="1171"/>
      <c r="I112" s="1171"/>
      <c r="J112" s="1171" t="s">
        <v>6</v>
      </c>
      <c r="K112" s="1171"/>
      <c r="L112" s="1171"/>
      <c r="M112" s="1171" t="s">
        <v>7</v>
      </c>
      <c r="N112" s="1171"/>
      <c r="O112" s="1171"/>
      <c r="P112" s="1171" t="s">
        <v>8</v>
      </c>
      <c r="Q112" s="1171"/>
      <c r="R112" s="1171"/>
      <c r="S112" s="1171" t="s">
        <v>9</v>
      </c>
      <c r="T112" s="1171"/>
      <c r="U112" s="1171"/>
      <c r="V112" s="1171" t="s">
        <v>10</v>
      </c>
      <c r="W112" s="1171"/>
      <c r="X112" s="1171"/>
      <c r="Y112" s="1171" t="s">
        <v>11</v>
      </c>
      <c r="Z112" s="1171"/>
      <c r="AA112" s="1171"/>
      <c r="AB112" s="1171" t="s">
        <v>12</v>
      </c>
      <c r="AC112" s="1171"/>
      <c r="AD112" s="1171"/>
      <c r="AE112" s="1171" t="s">
        <v>13</v>
      </c>
      <c r="AF112" s="1171"/>
      <c r="AG112" s="1171"/>
      <c r="AH112" s="1171" t="s">
        <v>14</v>
      </c>
      <c r="AI112" s="1171"/>
      <c r="AJ112" s="1171"/>
      <c r="AK112" s="1171" t="s">
        <v>15</v>
      </c>
      <c r="AL112" s="1171"/>
      <c r="AM112" s="1171"/>
      <c r="AN112" s="1172" t="s">
        <v>593</v>
      </c>
      <c r="AO112" s="1172"/>
    </row>
    <row r="113" spans="1:41" ht="15.75" customHeight="1" thickBot="1" x14ac:dyDescent="0.25">
      <c r="A113" s="1176"/>
      <c r="B113" s="1178"/>
      <c r="C113" s="1178"/>
      <c r="D113" s="1178"/>
      <c r="E113" s="1178"/>
      <c r="F113" s="1180"/>
      <c r="G113" s="73" t="s">
        <v>16</v>
      </c>
      <c r="H113" s="67" t="s">
        <v>17</v>
      </c>
      <c r="I113" s="67" t="s">
        <v>18</v>
      </c>
      <c r="J113" s="67" t="s">
        <v>16</v>
      </c>
      <c r="K113" s="67" t="s">
        <v>17</v>
      </c>
      <c r="L113" s="67" t="s">
        <v>18</v>
      </c>
      <c r="M113" s="67" t="s">
        <v>16</v>
      </c>
      <c r="N113" s="67" t="s">
        <v>17</v>
      </c>
      <c r="O113" s="67" t="s">
        <v>18</v>
      </c>
      <c r="P113" s="67" t="s">
        <v>16</v>
      </c>
      <c r="Q113" s="67" t="s">
        <v>17</v>
      </c>
      <c r="R113" s="67" t="s">
        <v>18</v>
      </c>
      <c r="S113" s="67" t="s">
        <v>16</v>
      </c>
      <c r="T113" s="67" t="s">
        <v>17</v>
      </c>
      <c r="U113" s="67" t="s">
        <v>18</v>
      </c>
      <c r="V113" s="67" t="s">
        <v>16</v>
      </c>
      <c r="W113" s="67" t="s">
        <v>17</v>
      </c>
      <c r="X113" s="67" t="s">
        <v>18</v>
      </c>
      <c r="Y113" s="67" t="s">
        <v>16</v>
      </c>
      <c r="Z113" s="67" t="s">
        <v>17</v>
      </c>
      <c r="AA113" s="67" t="s">
        <v>18</v>
      </c>
      <c r="AB113" s="67" t="s">
        <v>16</v>
      </c>
      <c r="AC113" s="67" t="s">
        <v>17</v>
      </c>
      <c r="AD113" s="67" t="s">
        <v>18</v>
      </c>
      <c r="AE113" s="67" t="s">
        <v>16</v>
      </c>
      <c r="AF113" s="67" t="s">
        <v>17</v>
      </c>
      <c r="AG113" s="67" t="s">
        <v>18</v>
      </c>
      <c r="AH113" s="67" t="s">
        <v>16</v>
      </c>
      <c r="AI113" s="67" t="s">
        <v>17</v>
      </c>
      <c r="AJ113" s="67" t="s">
        <v>18</v>
      </c>
      <c r="AK113" s="67" t="s">
        <v>16</v>
      </c>
      <c r="AL113" s="67" t="s">
        <v>17</v>
      </c>
      <c r="AM113" s="67" t="s">
        <v>18</v>
      </c>
      <c r="AN113" s="1249"/>
      <c r="AO113" s="1249"/>
    </row>
    <row r="114" spans="1:41" ht="50.25" customHeight="1" x14ac:dyDescent="0.2">
      <c r="A114" s="361" t="s">
        <v>753</v>
      </c>
      <c r="B114" s="1250" t="s">
        <v>111</v>
      </c>
      <c r="C114" s="1251" t="s">
        <v>112</v>
      </c>
      <c r="D114" s="1252" t="s">
        <v>113</v>
      </c>
      <c r="E114" s="1252" t="s">
        <v>72</v>
      </c>
      <c r="F114" s="1253" t="s">
        <v>23</v>
      </c>
      <c r="G114" s="1254" t="s">
        <v>57</v>
      </c>
      <c r="H114" s="1255" t="s">
        <v>57</v>
      </c>
      <c r="I114" s="1329">
        <v>54500000</v>
      </c>
      <c r="J114" s="753" t="s">
        <v>57</v>
      </c>
      <c r="K114" s="753" t="s">
        <v>57</v>
      </c>
      <c r="L114" s="755">
        <v>0</v>
      </c>
      <c r="M114" s="753" t="s">
        <v>57</v>
      </c>
      <c r="N114" s="323" t="s">
        <v>57</v>
      </c>
      <c r="O114" s="755">
        <v>0</v>
      </c>
      <c r="P114" s="753" t="s">
        <v>57</v>
      </c>
      <c r="Q114" s="753" t="s">
        <v>57</v>
      </c>
      <c r="R114" s="327">
        <v>0</v>
      </c>
      <c r="S114" s="753" t="s">
        <v>57</v>
      </c>
      <c r="T114" s="753" t="s">
        <v>57</v>
      </c>
      <c r="U114" s="327">
        <v>29982518.800000001</v>
      </c>
      <c r="V114" s="753" t="s">
        <v>57</v>
      </c>
      <c r="W114" s="753" t="s">
        <v>57</v>
      </c>
      <c r="X114" s="327">
        <v>31283406.659999996</v>
      </c>
      <c r="Y114" s="753" t="s">
        <v>57</v>
      </c>
      <c r="Z114" s="753" t="s">
        <v>57</v>
      </c>
      <c r="AA114" s="327">
        <v>34464316.800000004</v>
      </c>
      <c r="AB114" s="1038" t="s">
        <v>57</v>
      </c>
      <c r="AC114" s="1038" t="s">
        <v>57</v>
      </c>
      <c r="AD114" s="530">
        <v>49542614</v>
      </c>
      <c r="AE114" s="68"/>
      <c r="AF114" s="68"/>
      <c r="AG114" s="68"/>
      <c r="AH114" s="68"/>
      <c r="AI114" s="68"/>
      <c r="AJ114" s="68"/>
      <c r="AK114" s="68"/>
      <c r="AL114" s="68"/>
      <c r="AM114" s="68"/>
      <c r="AN114" s="483"/>
      <c r="AO114" s="439"/>
    </row>
    <row r="115" spans="1:41" ht="53.25" customHeight="1" thickBot="1" x14ac:dyDescent="0.25">
      <c r="A115" s="362" t="s">
        <v>754</v>
      </c>
      <c r="B115" s="1240"/>
      <c r="C115" s="1242"/>
      <c r="D115" s="1244"/>
      <c r="E115" s="1244"/>
      <c r="F115" s="1246"/>
      <c r="G115" s="1248"/>
      <c r="H115" s="1236"/>
      <c r="I115" s="1330"/>
      <c r="J115" s="754" t="s">
        <v>57</v>
      </c>
      <c r="K115" s="754" t="s">
        <v>57</v>
      </c>
      <c r="L115" s="756">
        <v>0</v>
      </c>
      <c r="M115" s="754" t="s">
        <v>57</v>
      </c>
      <c r="N115" s="225" t="s">
        <v>57</v>
      </c>
      <c r="O115" s="756">
        <v>0</v>
      </c>
      <c r="P115" s="754" t="s">
        <v>57</v>
      </c>
      <c r="Q115" s="754" t="s">
        <v>57</v>
      </c>
      <c r="R115" s="144">
        <v>0</v>
      </c>
      <c r="S115" s="754" t="s">
        <v>57</v>
      </c>
      <c r="T115" s="754" t="s">
        <v>57</v>
      </c>
      <c r="U115" s="756">
        <v>0</v>
      </c>
      <c r="V115" s="754" t="s">
        <v>57</v>
      </c>
      <c r="W115" s="754" t="s">
        <v>57</v>
      </c>
      <c r="X115" s="144">
        <v>0</v>
      </c>
      <c r="Y115" s="754" t="s">
        <v>57</v>
      </c>
      <c r="Z115" s="754" t="s">
        <v>57</v>
      </c>
      <c r="AA115" s="144">
        <v>757331.13000000012</v>
      </c>
      <c r="AB115" s="1039" t="s">
        <v>57</v>
      </c>
      <c r="AC115" s="1039" t="s">
        <v>57</v>
      </c>
      <c r="AD115" s="766">
        <v>1219158.53</v>
      </c>
      <c r="AE115" s="763"/>
      <c r="AF115" s="763"/>
      <c r="AG115" s="763"/>
      <c r="AH115" s="763"/>
      <c r="AI115" s="763"/>
      <c r="AJ115" s="763"/>
      <c r="AK115" s="763"/>
      <c r="AL115" s="763"/>
      <c r="AM115" s="763"/>
      <c r="AN115" s="379" t="s">
        <v>808</v>
      </c>
      <c r="AO115" s="443"/>
    </row>
    <row r="116" spans="1:41" ht="60" x14ac:dyDescent="0.2">
      <c r="A116" s="361" t="s">
        <v>753</v>
      </c>
      <c r="B116" s="1250" t="s">
        <v>109</v>
      </c>
      <c r="C116" s="1251" t="s">
        <v>110</v>
      </c>
      <c r="D116" s="1252" t="s">
        <v>185</v>
      </c>
      <c r="E116" s="1252" t="s">
        <v>72</v>
      </c>
      <c r="F116" s="1253" t="s">
        <v>23</v>
      </c>
      <c r="G116" s="1254" t="s">
        <v>57</v>
      </c>
      <c r="H116" s="1255" t="s">
        <v>57</v>
      </c>
      <c r="I116" s="1329">
        <v>16050</v>
      </c>
      <c r="J116" s="753" t="s">
        <v>57</v>
      </c>
      <c r="K116" s="753" t="s">
        <v>57</v>
      </c>
      <c r="L116" s="755">
        <v>0</v>
      </c>
      <c r="M116" s="753" t="s">
        <v>57</v>
      </c>
      <c r="N116" s="323" t="s">
        <v>57</v>
      </c>
      <c r="O116" s="755">
        <v>0</v>
      </c>
      <c r="P116" s="753" t="s">
        <v>57</v>
      </c>
      <c r="Q116" s="753" t="s">
        <v>57</v>
      </c>
      <c r="R116" s="327">
        <v>3870</v>
      </c>
      <c r="S116" s="70" t="s">
        <v>57</v>
      </c>
      <c r="T116" s="70" t="s">
        <v>57</v>
      </c>
      <c r="U116" s="327">
        <v>12467.7</v>
      </c>
      <c r="V116" s="70" t="s">
        <v>57</v>
      </c>
      <c r="W116" s="70" t="s">
        <v>57</v>
      </c>
      <c r="X116" s="327">
        <v>12910.04</v>
      </c>
      <c r="Y116" s="70" t="s">
        <v>57</v>
      </c>
      <c r="Z116" s="70" t="s">
        <v>57</v>
      </c>
      <c r="AA116" s="327">
        <v>11047.94</v>
      </c>
      <c r="AB116" s="1038" t="s">
        <v>57</v>
      </c>
      <c r="AC116" s="1038" t="s">
        <v>57</v>
      </c>
      <c r="AD116" s="530">
        <v>15359.169999999998</v>
      </c>
      <c r="AE116" s="68"/>
      <c r="AF116" s="68"/>
      <c r="AG116" s="68"/>
      <c r="AH116" s="68"/>
      <c r="AI116" s="68"/>
      <c r="AJ116" s="68"/>
      <c r="AK116" s="68"/>
      <c r="AL116" s="68"/>
      <c r="AM116" s="68"/>
      <c r="AN116" s="483"/>
      <c r="AO116" s="439"/>
    </row>
    <row r="117" spans="1:41" ht="54.75" customHeight="1" thickBot="1" x14ac:dyDescent="0.25">
      <c r="A117" s="362" t="s">
        <v>754</v>
      </c>
      <c r="B117" s="1240"/>
      <c r="C117" s="1242"/>
      <c r="D117" s="1244"/>
      <c r="E117" s="1244"/>
      <c r="F117" s="1246"/>
      <c r="G117" s="1248"/>
      <c r="H117" s="1236"/>
      <c r="I117" s="1330"/>
      <c r="J117" s="754" t="s">
        <v>57</v>
      </c>
      <c r="K117" s="754" t="s">
        <v>57</v>
      </c>
      <c r="L117" s="756">
        <v>0</v>
      </c>
      <c r="M117" s="754" t="s">
        <v>57</v>
      </c>
      <c r="N117" s="225" t="s">
        <v>57</v>
      </c>
      <c r="O117" s="756">
        <v>0</v>
      </c>
      <c r="P117" s="754" t="s">
        <v>57</v>
      </c>
      <c r="Q117" s="754" t="s">
        <v>57</v>
      </c>
      <c r="R117" s="144">
        <v>0</v>
      </c>
      <c r="S117" s="754" t="s">
        <v>57</v>
      </c>
      <c r="T117" s="754" t="s">
        <v>57</v>
      </c>
      <c r="U117" s="756">
        <v>0</v>
      </c>
      <c r="V117" s="754" t="s">
        <v>57</v>
      </c>
      <c r="W117" s="754" t="s">
        <v>57</v>
      </c>
      <c r="X117" s="144">
        <v>0</v>
      </c>
      <c r="Y117" s="754" t="s">
        <v>57</v>
      </c>
      <c r="Z117" s="754" t="s">
        <v>57</v>
      </c>
      <c r="AA117" s="144">
        <v>140.19999999999999</v>
      </c>
      <c r="AB117" s="1039" t="s">
        <v>57</v>
      </c>
      <c r="AC117" s="1039" t="s">
        <v>57</v>
      </c>
      <c r="AD117" s="766">
        <v>337</v>
      </c>
      <c r="AE117" s="763"/>
      <c r="AF117" s="763"/>
      <c r="AG117" s="763"/>
      <c r="AH117" s="763"/>
      <c r="AI117" s="763"/>
      <c r="AJ117" s="763"/>
      <c r="AK117" s="763"/>
      <c r="AL117" s="763"/>
      <c r="AM117" s="763"/>
      <c r="AN117" s="379" t="s">
        <v>808</v>
      </c>
      <c r="AO117" s="478"/>
    </row>
    <row r="118" spans="1:41" ht="51.75" customHeight="1" x14ac:dyDescent="0.2">
      <c r="A118" s="361" t="s">
        <v>753</v>
      </c>
      <c r="B118" s="1250" t="s">
        <v>114</v>
      </c>
      <c r="C118" s="1251" t="s">
        <v>115</v>
      </c>
      <c r="D118" s="1252" t="s">
        <v>40</v>
      </c>
      <c r="E118" s="1252" t="s">
        <v>72</v>
      </c>
      <c r="F118" s="1253" t="s">
        <v>23</v>
      </c>
      <c r="G118" s="1254" t="s">
        <v>57</v>
      </c>
      <c r="H118" s="1255" t="s">
        <v>57</v>
      </c>
      <c r="I118" s="1329">
        <v>145</v>
      </c>
      <c r="J118" s="753" t="s">
        <v>57</v>
      </c>
      <c r="K118" s="753" t="s">
        <v>57</v>
      </c>
      <c r="L118" s="755">
        <v>0</v>
      </c>
      <c r="M118" s="753" t="s">
        <v>57</v>
      </c>
      <c r="N118" s="323" t="s">
        <v>57</v>
      </c>
      <c r="O118" s="755">
        <v>0</v>
      </c>
      <c r="P118" s="753" t="s">
        <v>57</v>
      </c>
      <c r="Q118" s="753" t="s">
        <v>57</v>
      </c>
      <c r="R118" s="327">
        <v>0</v>
      </c>
      <c r="S118" s="753" t="s">
        <v>57</v>
      </c>
      <c r="T118" s="753" t="s">
        <v>57</v>
      </c>
      <c r="U118" s="755">
        <v>68</v>
      </c>
      <c r="V118" s="753" t="s">
        <v>57</v>
      </c>
      <c r="W118" s="753" t="s">
        <v>57</v>
      </c>
      <c r="X118" s="327">
        <v>79</v>
      </c>
      <c r="Y118" s="753" t="s">
        <v>57</v>
      </c>
      <c r="Z118" s="753" t="s">
        <v>57</v>
      </c>
      <c r="AA118" s="327">
        <v>91</v>
      </c>
      <c r="AB118" s="1038" t="s">
        <v>57</v>
      </c>
      <c r="AC118" s="1038" t="s">
        <v>57</v>
      </c>
      <c r="AD118" s="530">
        <v>132</v>
      </c>
      <c r="AE118" s="68"/>
      <c r="AF118" s="68"/>
      <c r="AG118" s="68"/>
      <c r="AH118" s="68"/>
      <c r="AI118" s="68"/>
      <c r="AJ118" s="68"/>
      <c r="AK118" s="68"/>
      <c r="AL118" s="68"/>
      <c r="AM118" s="68"/>
      <c r="AN118" s="483"/>
      <c r="AO118" s="69"/>
    </row>
    <row r="119" spans="1:41" ht="40.5" customHeight="1" thickBot="1" x14ac:dyDescent="0.25">
      <c r="A119" s="362" t="s">
        <v>754</v>
      </c>
      <c r="B119" s="1240"/>
      <c r="C119" s="1242"/>
      <c r="D119" s="1244"/>
      <c r="E119" s="1244"/>
      <c r="F119" s="1246"/>
      <c r="G119" s="1248"/>
      <c r="H119" s="1236"/>
      <c r="I119" s="1330"/>
      <c r="J119" s="754" t="s">
        <v>57</v>
      </c>
      <c r="K119" s="754" t="s">
        <v>57</v>
      </c>
      <c r="L119" s="756">
        <v>0</v>
      </c>
      <c r="M119" s="754" t="s">
        <v>57</v>
      </c>
      <c r="N119" s="225" t="s">
        <v>57</v>
      </c>
      <c r="O119" s="756">
        <v>0</v>
      </c>
      <c r="P119" s="754" t="s">
        <v>57</v>
      </c>
      <c r="Q119" s="754" t="s">
        <v>57</v>
      </c>
      <c r="R119" s="144">
        <v>0</v>
      </c>
      <c r="S119" s="754" t="s">
        <v>57</v>
      </c>
      <c r="T119" s="754" t="s">
        <v>57</v>
      </c>
      <c r="U119" s="756">
        <v>0</v>
      </c>
      <c r="V119" s="754" t="s">
        <v>57</v>
      </c>
      <c r="W119" s="754" t="s">
        <v>57</v>
      </c>
      <c r="X119" s="144">
        <v>43</v>
      </c>
      <c r="Y119" s="754" t="s">
        <v>57</v>
      </c>
      <c r="Z119" s="754" t="s">
        <v>57</v>
      </c>
      <c r="AA119" s="144">
        <v>55</v>
      </c>
      <c r="AB119" s="1039" t="s">
        <v>57</v>
      </c>
      <c r="AC119" s="1039" t="s">
        <v>57</v>
      </c>
      <c r="AD119" s="766">
        <v>74</v>
      </c>
      <c r="AE119" s="763"/>
      <c r="AF119" s="763"/>
      <c r="AG119" s="763"/>
      <c r="AH119" s="763"/>
      <c r="AI119" s="763"/>
      <c r="AJ119" s="763"/>
      <c r="AK119" s="763"/>
      <c r="AL119" s="763"/>
      <c r="AM119" s="763"/>
      <c r="AN119" s="379"/>
      <c r="AO119" s="765"/>
    </row>
    <row r="121" spans="1:41" ht="15" x14ac:dyDescent="0.25">
      <c r="A121" s="63" t="s">
        <v>371</v>
      </c>
      <c r="B121" s="64"/>
    </row>
    <row r="122" spans="1:41" ht="30.75" customHeight="1" x14ac:dyDescent="0.2">
      <c r="A122" s="1292" t="s">
        <v>601</v>
      </c>
      <c r="B122" s="1292"/>
      <c r="C122" s="1292"/>
      <c r="D122" s="1292"/>
      <c r="E122" s="1292"/>
      <c r="F122" s="1292"/>
      <c r="G122" s="1292"/>
      <c r="H122" s="1292"/>
      <c r="I122" s="1292"/>
      <c r="J122" s="1292"/>
      <c r="K122" s="1292"/>
      <c r="L122" s="1292"/>
      <c r="M122" s="1292"/>
      <c r="N122" s="1292"/>
      <c r="O122" s="1292"/>
      <c r="P122" s="1292"/>
      <c r="Q122" s="1292"/>
      <c r="R122" s="1292"/>
      <c r="S122" s="1292"/>
      <c r="T122" s="1292"/>
      <c r="U122" s="1292"/>
      <c r="V122" s="1292"/>
      <c r="W122" s="1292"/>
      <c r="X122" s="1292"/>
      <c r="Y122" s="1292"/>
      <c r="Z122" s="1292"/>
      <c r="AA122" s="1292"/>
      <c r="AB122" s="1292"/>
      <c r="AC122" s="1292"/>
      <c r="AD122" s="1292"/>
      <c r="AE122" s="1292"/>
      <c r="AF122" s="1292"/>
      <c r="AG122" s="1292"/>
      <c r="AH122" s="1292"/>
      <c r="AI122" s="1292"/>
      <c r="AJ122" s="1292"/>
      <c r="AK122" s="1292"/>
      <c r="AL122" s="1292"/>
      <c r="AM122" s="1292"/>
      <c r="AN122" s="1292"/>
    </row>
    <row r="123" spans="1:41" ht="13.5" thickBot="1" x14ac:dyDescent="0.25"/>
    <row r="124" spans="1:41" ht="36.75" customHeight="1" x14ac:dyDescent="0.2">
      <c r="A124" s="1257"/>
      <c r="B124" s="1171" t="s">
        <v>19</v>
      </c>
      <c r="C124" s="1171" t="s">
        <v>1</v>
      </c>
      <c r="D124" s="1171" t="s">
        <v>2</v>
      </c>
      <c r="E124" s="1171" t="s">
        <v>69</v>
      </c>
      <c r="F124" s="1193" t="s">
        <v>696</v>
      </c>
      <c r="G124" s="1170" t="s">
        <v>592</v>
      </c>
      <c r="H124" s="1171"/>
      <c r="I124" s="1171"/>
      <c r="J124" s="1171" t="s">
        <v>6</v>
      </c>
      <c r="K124" s="1171"/>
      <c r="L124" s="1171"/>
      <c r="M124" s="1171" t="s">
        <v>7</v>
      </c>
      <c r="N124" s="1171"/>
      <c r="O124" s="1171"/>
      <c r="P124" s="1171" t="s">
        <v>8</v>
      </c>
      <c r="Q124" s="1171"/>
      <c r="R124" s="1171"/>
      <c r="S124" s="1171" t="s">
        <v>9</v>
      </c>
      <c r="T124" s="1171"/>
      <c r="U124" s="1171"/>
      <c r="V124" s="1171" t="s">
        <v>10</v>
      </c>
      <c r="W124" s="1171"/>
      <c r="X124" s="1171"/>
      <c r="Y124" s="1171" t="s">
        <v>11</v>
      </c>
      <c r="Z124" s="1171"/>
      <c r="AA124" s="1171"/>
      <c r="AB124" s="1171" t="s">
        <v>12</v>
      </c>
      <c r="AC124" s="1171"/>
      <c r="AD124" s="1171"/>
      <c r="AE124" s="1171" t="s">
        <v>13</v>
      </c>
      <c r="AF124" s="1171"/>
      <c r="AG124" s="1171"/>
      <c r="AH124" s="1171" t="s">
        <v>14</v>
      </c>
      <c r="AI124" s="1171"/>
      <c r="AJ124" s="1171"/>
      <c r="AK124" s="1171" t="s">
        <v>15</v>
      </c>
      <c r="AL124" s="1171"/>
      <c r="AM124" s="1171"/>
      <c r="AN124" s="1172" t="s">
        <v>593</v>
      </c>
      <c r="AO124" s="1172"/>
    </row>
    <row r="125" spans="1:41" ht="16.5" customHeight="1" thickBot="1" x14ac:dyDescent="0.25">
      <c r="A125" s="1176"/>
      <c r="B125" s="1178"/>
      <c r="C125" s="1178"/>
      <c r="D125" s="1178"/>
      <c r="E125" s="1178"/>
      <c r="F125" s="1180"/>
      <c r="G125" s="73" t="s">
        <v>16</v>
      </c>
      <c r="H125" s="67" t="s">
        <v>17</v>
      </c>
      <c r="I125" s="67" t="s">
        <v>18</v>
      </c>
      <c r="J125" s="67" t="s">
        <v>16</v>
      </c>
      <c r="K125" s="67" t="s">
        <v>17</v>
      </c>
      <c r="L125" s="67" t="s">
        <v>18</v>
      </c>
      <c r="M125" s="67" t="s">
        <v>16</v>
      </c>
      <c r="N125" s="67" t="s">
        <v>17</v>
      </c>
      <c r="O125" s="67" t="s">
        <v>18</v>
      </c>
      <c r="P125" s="67" t="s">
        <v>16</v>
      </c>
      <c r="Q125" s="67" t="s">
        <v>17</v>
      </c>
      <c r="R125" s="67" t="s">
        <v>18</v>
      </c>
      <c r="S125" s="67" t="s">
        <v>16</v>
      </c>
      <c r="T125" s="67" t="s">
        <v>17</v>
      </c>
      <c r="U125" s="67" t="s">
        <v>18</v>
      </c>
      <c r="V125" s="67" t="s">
        <v>16</v>
      </c>
      <c r="W125" s="67" t="s">
        <v>17</v>
      </c>
      <c r="X125" s="67" t="s">
        <v>18</v>
      </c>
      <c r="Y125" s="67" t="s">
        <v>16</v>
      </c>
      <c r="Z125" s="67" t="s">
        <v>17</v>
      </c>
      <c r="AA125" s="67" t="s">
        <v>18</v>
      </c>
      <c r="AB125" s="67" t="s">
        <v>16</v>
      </c>
      <c r="AC125" s="67" t="s">
        <v>17</v>
      </c>
      <c r="AD125" s="67" t="s">
        <v>18</v>
      </c>
      <c r="AE125" s="67" t="s">
        <v>16</v>
      </c>
      <c r="AF125" s="67" t="s">
        <v>17</v>
      </c>
      <c r="AG125" s="67" t="s">
        <v>18</v>
      </c>
      <c r="AH125" s="67" t="s">
        <v>16</v>
      </c>
      <c r="AI125" s="67" t="s">
        <v>17</v>
      </c>
      <c r="AJ125" s="67" t="s">
        <v>18</v>
      </c>
      <c r="AK125" s="67" t="s">
        <v>16</v>
      </c>
      <c r="AL125" s="67" t="s">
        <v>17</v>
      </c>
      <c r="AM125" s="67" t="s">
        <v>18</v>
      </c>
      <c r="AN125" s="1259"/>
      <c r="AO125" s="1259"/>
    </row>
    <row r="126" spans="1:41" ht="51.75" customHeight="1" thickBot="1" x14ac:dyDescent="0.25">
      <c r="A126" s="361" t="s">
        <v>753</v>
      </c>
      <c r="B126" s="1250" t="s">
        <v>109</v>
      </c>
      <c r="C126" s="1251" t="s">
        <v>110</v>
      </c>
      <c r="D126" s="1252" t="s">
        <v>185</v>
      </c>
      <c r="E126" s="1252" t="s">
        <v>72</v>
      </c>
      <c r="F126" s="1253" t="s">
        <v>23</v>
      </c>
      <c r="G126" s="1254" t="s">
        <v>57</v>
      </c>
      <c r="H126" s="1255" t="s">
        <v>57</v>
      </c>
      <c r="I126" s="1329">
        <v>6300</v>
      </c>
      <c r="J126" s="753" t="s">
        <v>57</v>
      </c>
      <c r="K126" s="753" t="s">
        <v>57</v>
      </c>
      <c r="L126" s="755">
        <v>0</v>
      </c>
      <c r="M126" s="753" t="s">
        <v>57</v>
      </c>
      <c r="N126" s="753" t="s">
        <v>57</v>
      </c>
      <c r="O126" s="755">
        <v>0</v>
      </c>
      <c r="P126" s="753" t="s">
        <v>57</v>
      </c>
      <c r="Q126" s="753" t="s">
        <v>57</v>
      </c>
      <c r="R126" s="755">
        <v>795.67</v>
      </c>
      <c r="S126" s="753" t="s">
        <v>57</v>
      </c>
      <c r="T126" s="753" t="s">
        <v>57</v>
      </c>
      <c r="U126" s="327">
        <v>6851.8600000000006</v>
      </c>
      <c r="V126" s="753" t="s">
        <v>57</v>
      </c>
      <c r="W126" s="753" t="s">
        <v>57</v>
      </c>
      <c r="X126" s="383">
        <v>7238.66</v>
      </c>
      <c r="Y126" s="753" t="s">
        <v>57</v>
      </c>
      <c r="Z126" s="753" t="s">
        <v>57</v>
      </c>
      <c r="AA126" s="383">
        <v>7503.15</v>
      </c>
      <c r="AB126" s="1038" t="s">
        <v>57</v>
      </c>
      <c r="AC126" s="1038" t="s">
        <v>57</v>
      </c>
      <c r="AD126" s="530">
        <v>8414</v>
      </c>
      <c r="AE126" s="68"/>
      <c r="AF126" s="68"/>
      <c r="AG126" s="68"/>
      <c r="AH126" s="68"/>
      <c r="AI126" s="68"/>
      <c r="AJ126" s="68"/>
      <c r="AK126" s="68"/>
      <c r="AL126" s="68"/>
      <c r="AM126" s="68"/>
      <c r="AN126" s="582" t="s">
        <v>908</v>
      </c>
      <c r="AO126" s="69"/>
    </row>
    <row r="127" spans="1:41" ht="56.25" customHeight="1" thickBot="1" x14ac:dyDescent="0.25">
      <c r="A127" s="362" t="s">
        <v>754</v>
      </c>
      <c r="B127" s="1240"/>
      <c r="C127" s="1242"/>
      <c r="D127" s="1244"/>
      <c r="E127" s="1244"/>
      <c r="F127" s="1246"/>
      <c r="G127" s="1248"/>
      <c r="H127" s="1236"/>
      <c r="I127" s="1330"/>
      <c r="J127" s="754" t="s">
        <v>57</v>
      </c>
      <c r="K127" s="754" t="s">
        <v>57</v>
      </c>
      <c r="L127" s="756">
        <v>0</v>
      </c>
      <c r="M127" s="754" t="s">
        <v>57</v>
      </c>
      <c r="N127" s="754" t="s">
        <v>57</v>
      </c>
      <c r="O127" s="756">
        <v>0</v>
      </c>
      <c r="P127" s="754" t="s">
        <v>57</v>
      </c>
      <c r="Q127" s="754" t="s">
        <v>57</v>
      </c>
      <c r="R127" s="756">
        <v>0</v>
      </c>
      <c r="S127" s="754" t="s">
        <v>57</v>
      </c>
      <c r="T127" s="754" t="s">
        <v>57</v>
      </c>
      <c r="U127" s="756">
        <v>0</v>
      </c>
      <c r="V127" s="754" t="s">
        <v>57</v>
      </c>
      <c r="W127" s="754" t="s">
        <v>57</v>
      </c>
      <c r="X127" s="144">
        <v>0</v>
      </c>
      <c r="Y127" s="754" t="s">
        <v>57</v>
      </c>
      <c r="Z127" s="754" t="s">
        <v>57</v>
      </c>
      <c r="AA127" s="144">
        <v>5</v>
      </c>
      <c r="AB127" s="1039" t="s">
        <v>57</v>
      </c>
      <c r="AC127" s="1039" t="s">
        <v>57</v>
      </c>
      <c r="AD127" s="598">
        <v>199</v>
      </c>
      <c r="AE127" s="763"/>
      <c r="AF127" s="763"/>
      <c r="AG127" s="763"/>
      <c r="AH127" s="763"/>
      <c r="AI127" s="763"/>
      <c r="AJ127" s="763"/>
      <c r="AK127" s="763"/>
      <c r="AL127" s="763"/>
      <c r="AM127" s="763"/>
      <c r="AN127" s="379" t="s">
        <v>808</v>
      </c>
      <c r="AO127" s="69"/>
    </row>
    <row r="128" spans="1:41" ht="51" customHeight="1" x14ac:dyDescent="0.2">
      <c r="A128" s="361" t="s">
        <v>753</v>
      </c>
      <c r="B128" s="1250" t="s">
        <v>116</v>
      </c>
      <c r="C128" s="1251" t="s">
        <v>117</v>
      </c>
      <c r="D128" s="1252" t="s">
        <v>40</v>
      </c>
      <c r="E128" s="1252" t="s">
        <v>72</v>
      </c>
      <c r="F128" s="1253" t="s">
        <v>23</v>
      </c>
      <c r="G128" s="1254" t="s">
        <v>57</v>
      </c>
      <c r="H128" s="1255" t="s">
        <v>57</v>
      </c>
      <c r="I128" s="1329">
        <v>49</v>
      </c>
      <c r="J128" s="753" t="s">
        <v>57</v>
      </c>
      <c r="K128" s="753" t="s">
        <v>57</v>
      </c>
      <c r="L128" s="755">
        <v>0</v>
      </c>
      <c r="M128" s="753" t="s">
        <v>57</v>
      </c>
      <c r="N128" s="753" t="s">
        <v>57</v>
      </c>
      <c r="O128" s="755">
        <v>0</v>
      </c>
      <c r="P128" s="753" t="s">
        <v>57</v>
      </c>
      <c r="Q128" s="753" t="s">
        <v>57</v>
      </c>
      <c r="R128" s="755">
        <v>0</v>
      </c>
      <c r="S128" s="70" t="s">
        <v>57</v>
      </c>
      <c r="T128" s="70" t="s">
        <v>57</v>
      </c>
      <c r="U128" s="755">
        <v>28</v>
      </c>
      <c r="V128" s="70" t="s">
        <v>57</v>
      </c>
      <c r="W128" s="70" t="s">
        <v>57</v>
      </c>
      <c r="X128" s="327">
        <v>47</v>
      </c>
      <c r="Y128" s="70" t="s">
        <v>57</v>
      </c>
      <c r="Z128" s="70" t="s">
        <v>57</v>
      </c>
      <c r="AA128" s="327">
        <v>47</v>
      </c>
      <c r="AB128" s="1038" t="s">
        <v>57</v>
      </c>
      <c r="AC128" s="1038" t="s">
        <v>57</v>
      </c>
      <c r="AD128" s="321">
        <v>47</v>
      </c>
      <c r="AE128" s="68"/>
      <c r="AF128" s="68"/>
      <c r="AG128" s="68"/>
      <c r="AH128" s="68"/>
      <c r="AI128" s="68"/>
      <c r="AJ128" s="68"/>
      <c r="AK128" s="68"/>
      <c r="AL128" s="68"/>
      <c r="AM128" s="68"/>
      <c r="AN128" s="429"/>
      <c r="AO128" s="69"/>
    </row>
    <row r="129" spans="1:41" ht="41.25" customHeight="1" thickBot="1" x14ac:dyDescent="0.25">
      <c r="A129" s="362" t="s">
        <v>754</v>
      </c>
      <c r="B129" s="1240"/>
      <c r="C129" s="1242"/>
      <c r="D129" s="1244"/>
      <c r="E129" s="1244"/>
      <c r="F129" s="1246"/>
      <c r="G129" s="1248"/>
      <c r="H129" s="1236"/>
      <c r="I129" s="1330"/>
      <c r="J129" s="754" t="s">
        <v>57</v>
      </c>
      <c r="K129" s="754" t="s">
        <v>57</v>
      </c>
      <c r="L129" s="756">
        <v>0</v>
      </c>
      <c r="M129" s="754" t="s">
        <v>57</v>
      </c>
      <c r="N129" s="754" t="s">
        <v>57</v>
      </c>
      <c r="O129" s="756">
        <v>0</v>
      </c>
      <c r="P129" s="754" t="s">
        <v>57</v>
      </c>
      <c r="Q129" s="754" t="s">
        <v>57</v>
      </c>
      <c r="R129" s="756">
        <v>0</v>
      </c>
      <c r="S129" s="754" t="s">
        <v>57</v>
      </c>
      <c r="T129" s="754" t="s">
        <v>57</v>
      </c>
      <c r="U129" s="756">
        <v>0</v>
      </c>
      <c r="V129" s="754" t="s">
        <v>57</v>
      </c>
      <c r="W129" s="754" t="s">
        <v>57</v>
      </c>
      <c r="X129" s="144">
        <v>27</v>
      </c>
      <c r="Y129" s="754" t="s">
        <v>57</v>
      </c>
      <c r="Z129" s="754" t="s">
        <v>57</v>
      </c>
      <c r="AA129" s="144">
        <v>38</v>
      </c>
      <c r="AB129" s="1039" t="s">
        <v>57</v>
      </c>
      <c r="AC129" s="1039" t="s">
        <v>57</v>
      </c>
      <c r="AD129" s="598">
        <v>38</v>
      </c>
      <c r="AE129" s="763"/>
      <c r="AF129" s="763"/>
      <c r="AG129" s="763"/>
      <c r="AH129" s="763"/>
      <c r="AI129" s="763"/>
      <c r="AJ129" s="763"/>
      <c r="AK129" s="763"/>
      <c r="AL129" s="763"/>
      <c r="AM129" s="763"/>
      <c r="AN129" s="430"/>
      <c r="AO129" s="765"/>
    </row>
    <row r="130" spans="1:41" ht="60" x14ac:dyDescent="0.2">
      <c r="A130" s="361" t="s">
        <v>753</v>
      </c>
      <c r="B130" s="1250" t="s">
        <v>118</v>
      </c>
      <c r="C130" s="1251" t="s">
        <v>119</v>
      </c>
      <c r="D130" s="1252" t="s">
        <v>40</v>
      </c>
      <c r="E130" s="1252" t="s">
        <v>72</v>
      </c>
      <c r="F130" s="1253" t="s">
        <v>23</v>
      </c>
      <c r="G130" s="1254" t="s">
        <v>57</v>
      </c>
      <c r="H130" s="1255" t="s">
        <v>57</v>
      </c>
      <c r="I130" s="1329">
        <v>38</v>
      </c>
      <c r="J130" s="753" t="s">
        <v>57</v>
      </c>
      <c r="K130" s="753" t="s">
        <v>57</v>
      </c>
      <c r="L130" s="755">
        <v>0</v>
      </c>
      <c r="M130" s="753" t="s">
        <v>57</v>
      </c>
      <c r="N130" s="753" t="s">
        <v>57</v>
      </c>
      <c r="O130" s="755">
        <v>0</v>
      </c>
      <c r="P130" s="753" t="s">
        <v>57</v>
      </c>
      <c r="Q130" s="753" t="s">
        <v>57</v>
      </c>
      <c r="R130" s="755">
        <v>2</v>
      </c>
      <c r="S130" s="753" t="s">
        <v>57</v>
      </c>
      <c r="T130" s="753" t="s">
        <v>57</v>
      </c>
      <c r="U130" s="755">
        <v>28</v>
      </c>
      <c r="V130" s="753" t="s">
        <v>57</v>
      </c>
      <c r="W130" s="753" t="s">
        <v>57</v>
      </c>
      <c r="X130" s="327">
        <v>34</v>
      </c>
      <c r="Y130" s="753" t="s">
        <v>57</v>
      </c>
      <c r="Z130" s="753" t="s">
        <v>57</v>
      </c>
      <c r="AA130" s="327">
        <v>37</v>
      </c>
      <c r="AB130" s="1038" t="s">
        <v>57</v>
      </c>
      <c r="AC130" s="1038" t="s">
        <v>57</v>
      </c>
      <c r="AD130" s="321">
        <v>39</v>
      </c>
      <c r="AE130" s="68"/>
      <c r="AF130" s="68"/>
      <c r="AG130" s="68"/>
      <c r="AH130" s="68"/>
      <c r="AI130" s="68"/>
      <c r="AJ130" s="68"/>
      <c r="AK130" s="68"/>
      <c r="AL130" s="68"/>
      <c r="AM130" s="68"/>
      <c r="AN130" s="587" t="s">
        <v>908</v>
      </c>
      <c r="AO130" s="69"/>
    </row>
    <row r="131" spans="1:41" ht="40.5" customHeight="1" thickBot="1" x14ac:dyDescent="0.25">
      <c r="A131" s="362" t="s">
        <v>754</v>
      </c>
      <c r="B131" s="1240"/>
      <c r="C131" s="1242"/>
      <c r="D131" s="1244"/>
      <c r="E131" s="1244"/>
      <c r="F131" s="1246"/>
      <c r="G131" s="1248"/>
      <c r="H131" s="1236"/>
      <c r="I131" s="1330"/>
      <c r="J131" s="754" t="s">
        <v>57</v>
      </c>
      <c r="K131" s="754" t="s">
        <v>57</v>
      </c>
      <c r="L131" s="756">
        <v>0</v>
      </c>
      <c r="M131" s="754" t="s">
        <v>57</v>
      </c>
      <c r="N131" s="754" t="s">
        <v>57</v>
      </c>
      <c r="O131" s="756">
        <v>0</v>
      </c>
      <c r="P131" s="754" t="s">
        <v>57</v>
      </c>
      <c r="Q131" s="754" t="s">
        <v>57</v>
      </c>
      <c r="R131" s="756">
        <v>0</v>
      </c>
      <c r="S131" s="754" t="s">
        <v>57</v>
      </c>
      <c r="T131" s="754" t="s">
        <v>57</v>
      </c>
      <c r="U131" s="756">
        <v>2</v>
      </c>
      <c r="V131" s="754" t="s">
        <v>57</v>
      </c>
      <c r="W131" s="754" t="s">
        <v>57</v>
      </c>
      <c r="X131" s="144">
        <v>8</v>
      </c>
      <c r="Y131" s="754" t="s">
        <v>57</v>
      </c>
      <c r="Z131" s="754" t="s">
        <v>57</v>
      </c>
      <c r="AA131" s="144">
        <v>23</v>
      </c>
      <c r="AB131" s="1039" t="s">
        <v>57</v>
      </c>
      <c r="AC131" s="1039" t="s">
        <v>57</v>
      </c>
      <c r="AD131" s="598">
        <v>31</v>
      </c>
      <c r="AE131" s="763"/>
      <c r="AF131" s="763"/>
      <c r="AG131" s="763"/>
      <c r="AH131" s="763"/>
      <c r="AI131" s="763"/>
      <c r="AJ131" s="763"/>
      <c r="AK131" s="763"/>
      <c r="AL131" s="763"/>
      <c r="AM131" s="763"/>
      <c r="AN131" s="379"/>
      <c r="AO131" s="765"/>
    </row>
    <row r="132" spans="1:41" ht="51" customHeight="1" x14ac:dyDescent="0.2">
      <c r="A132" s="361" t="s">
        <v>753</v>
      </c>
      <c r="B132" s="1239" t="s">
        <v>120</v>
      </c>
      <c r="C132" s="1241" t="s">
        <v>121</v>
      </c>
      <c r="D132" s="1243" t="s">
        <v>122</v>
      </c>
      <c r="E132" s="1243" t="s">
        <v>72</v>
      </c>
      <c r="F132" s="1245" t="s">
        <v>23</v>
      </c>
      <c r="G132" s="1247" t="s">
        <v>57</v>
      </c>
      <c r="H132" s="1235" t="s">
        <v>57</v>
      </c>
      <c r="I132" s="1338">
        <v>236</v>
      </c>
      <c r="J132" s="70" t="s">
        <v>57</v>
      </c>
      <c r="K132" s="70" t="s">
        <v>57</v>
      </c>
      <c r="L132" s="85">
        <v>0</v>
      </c>
      <c r="M132" s="70" t="s">
        <v>57</v>
      </c>
      <c r="N132" s="70" t="s">
        <v>57</v>
      </c>
      <c r="O132" s="85">
        <v>0</v>
      </c>
      <c r="P132" s="70" t="s">
        <v>57</v>
      </c>
      <c r="Q132" s="70" t="s">
        <v>57</v>
      </c>
      <c r="R132" s="85">
        <v>11.26</v>
      </c>
      <c r="S132" s="70" t="s">
        <v>57</v>
      </c>
      <c r="T132" s="70" t="s">
        <v>57</v>
      </c>
      <c r="U132" s="85">
        <v>149.88</v>
      </c>
      <c r="V132" s="70" t="s">
        <v>57</v>
      </c>
      <c r="W132" s="70" t="s">
        <v>57</v>
      </c>
      <c r="X132" s="85">
        <v>258.58</v>
      </c>
      <c r="Y132" s="70" t="s">
        <v>57</v>
      </c>
      <c r="Z132" s="70" t="s">
        <v>57</v>
      </c>
      <c r="AA132" s="842">
        <v>235.99</v>
      </c>
      <c r="AB132" s="70" t="s">
        <v>57</v>
      </c>
      <c r="AC132" s="70" t="s">
        <v>57</v>
      </c>
      <c r="AD132" s="509">
        <v>241.59</v>
      </c>
      <c r="AE132" s="71"/>
      <c r="AF132" s="71"/>
      <c r="AG132" s="71"/>
      <c r="AH132" s="71"/>
      <c r="AI132" s="71"/>
      <c r="AJ132" s="71"/>
      <c r="AK132" s="71"/>
      <c r="AL132" s="71"/>
      <c r="AM132" s="71"/>
      <c r="AN132" s="587" t="s">
        <v>908</v>
      </c>
      <c r="AO132" s="484"/>
    </row>
    <row r="133" spans="1:41" ht="39.75" customHeight="1" thickBot="1" x14ac:dyDescent="0.25">
      <c r="A133" s="362" t="s">
        <v>754</v>
      </c>
      <c r="B133" s="1240"/>
      <c r="C133" s="1242"/>
      <c r="D133" s="1244"/>
      <c r="E133" s="1244"/>
      <c r="F133" s="1246"/>
      <c r="G133" s="1248"/>
      <c r="H133" s="1236"/>
      <c r="I133" s="1330"/>
      <c r="J133" s="754" t="s">
        <v>57</v>
      </c>
      <c r="K133" s="754" t="s">
        <v>57</v>
      </c>
      <c r="L133" s="756">
        <v>0</v>
      </c>
      <c r="M133" s="754" t="s">
        <v>57</v>
      </c>
      <c r="N133" s="754" t="s">
        <v>57</v>
      </c>
      <c r="O133" s="756">
        <v>0</v>
      </c>
      <c r="P133" s="754" t="s">
        <v>57</v>
      </c>
      <c r="Q133" s="754" t="s">
        <v>57</v>
      </c>
      <c r="R133" s="756">
        <v>0</v>
      </c>
      <c r="S133" s="754" t="s">
        <v>57</v>
      </c>
      <c r="T133" s="754" t="s">
        <v>57</v>
      </c>
      <c r="U133" s="756">
        <v>11.15</v>
      </c>
      <c r="V133" s="754" t="s">
        <v>57</v>
      </c>
      <c r="W133" s="754" t="s">
        <v>57</v>
      </c>
      <c r="X133" s="756">
        <v>46.87</v>
      </c>
      <c r="Y133" s="754" t="s">
        <v>57</v>
      </c>
      <c r="Z133" s="754" t="s">
        <v>57</v>
      </c>
      <c r="AA133" s="562">
        <v>84.23</v>
      </c>
      <c r="AB133" s="1039" t="s">
        <v>57</v>
      </c>
      <c r="AC133" s="1039" t="s">
        <v>57</v>
      </c>
      <c r="AD133" s="598">
        <v>161.36000000000001</v>
      </c>
      <c r="AE133" s="763"/>
      <c r="AF133" s="763"/>
      <c r="AG133" s="763"/>
      <c r="AH133" s="763"/>
      <c r="AI133" s="763"/>
      <c r="AJ133" s="763"/>
      <c r="AK133" s="763"/>
      <c r="AL133" s="763"/>
      <c r="AM133" s="763"/>
      <c r="AN133" s="379"/>
      <c r="AO133" s="765"/>
    </row>
    <row r="134" spans="1:41" x14ac:dyDescent="0.2">
      <c r="A134" s="251"/>
      <c r="B134" s="252"/>
      <c r="C134" s="253"/>
      <c r="D134" s="86"/>
      <c r="E134" s="86"/>
      <c r="F134" s="86"/>
      <c r="G134" s="77"/>
      <c r="H134" s="77"/>
      <c r="I134" s="254"/>
      <c r="J134" s="77"/>
      <c r="K134" s="77"/>
      <c r="L134" s="86"/>
      <c r="M134" s="77"/>
      <c r="N134" s="77"/>
      <c r="O134" s="86"/>
      <c r="P134" s="77"/>
      <c r="Q134" s="77"/>
      <c r="R134" s="86"/>
      <c r="S134" s="12"/>
      <c r="T134" s="12"/>
      <c r="U134" s="12"/>
      <c r="V134" s="12"/>
      <c r="W134" s="12"/>
      <c r="X134" s="12"/>
      <c r="Y134" s="12"/>
      <c r="Z134" s="12"/>
      <c r="AA134" s="12"/>
      <c r="AB134" s="12"/>
      <c r="AC134" s="12"/>
      <c r="AD134" s="14"/>
      <c r="AE134" s="12"/>
      <c r="AF134" s="12"/>
      <c r="AG134" s="12"/>
      <c r="AH134" s="12"/>
      <c r="AI134" s="12"/>
      <c r="AJ134" s="12"/>
      <c r="AK134" s="12"/>
      <c r="AL134" s="12"/>
      <c r="AM134" s="12"/>
      <c r="AN134" s="12"/>
      <c r="AO134" s="12"/>
    </row>
    <row r="135" spans="1:41" ht="15" x14ac:dyDescent="0.25">
      <c r="A135" s="63" t="s">
        <v>372</v>
      </c>
      <c r="B135" s="64"/>
    </row>
    <row r="136" spans="1:41" ht="16.5" customHeight="1" x14ac:dyDescent="0.2">
      <c r="A136" s="78" t="s">
        <v>602</v>
      </c>
    </row>
    <row r="137" spans="1:41" ht="5.25" customHeight="1" thickBot="1" x14ac:dyDescent="0.25"/>
    <row r="138" spans="1:41" ht="30" customHeight="1" x14ac:dyDescent="0.2">
      <c r="A138" s="1257"/>
      <c r="B138" s="1171" t="s">
        <v>19</v>
      </c>
      <c r="C138" s="1171" t="s">
        <v>1</v>
      </c>
      <c r="D138" s="1171" t="s">
        <v>2</v>
      </c>
      <c r="E138" s="1171" t="s">
        <v>69</v>
      </c>
      <c r="F138" s="1193" t="s">
        <v>696</v>
      </c>
      <c r="G138" s="1170" t="s">
        <v>592</v>
      </c>
      <c r="H138" s="1171"/>
      <c r="I138" s="1171"/>
      <c r="J138" s="1171" t="s">
        <v>6</v>
      </c>
      <c r="K138" s="1171"/>
      <c r="L138" s="1171"/>
      <c r="M138" s="1171" t="s">
        <v>7</v>
      </c>
      <c r="N138" s="1171"/>
      <c r="O138" s="1171"/>
      <c r="P138" s="1171" t="s">
        <v>8</v>
      </c>
      <c r="Q138" s="1171"/>
      <c r="R138" s="1171"/>
      <c r="S138" s="1171" t="s">
        <v>9</v>
      </c>
      <c r="T138" s="1171"/>
      <c r="U138" s="1171"/>
      <c r="V138" s="1171" t="s">
        <v>10</v>
      </c>
      <c r="W138" s="1171"/>
      <c r="X138" s="1171"/>
      <c r="Y138" s="1171" t="s">
        <v>11</v>
      </c>
      <c r="Z138" s="1171"/>
      <c r="AA138" s="1171"/>
      <c r="AB138" s="1171" t="s">
        <v>12</v>
      </c>
      <c r="AC138" s="1171"/>
      <c r="AD138" s="1171"/>
      <c r="AE138" s="1171" t="s">
        <v>13</v>
      </c>
      <c r="AF138" s="1171"/>
      <c r="AG138" s="1171"/>
      <c r="AH138" s="1171" t="s">
        <v>14</v>
      </c>
      <c r="AI138" s="1171"/>
      <c r="AJ138" s="1171"/>
      <c r="AK138" s="1171" t="s">
        <v>15</v>
      </c>
      <c r="AL138" s="1171"/>
      <c r="AM138" s="1171"/>
      <c r="AN138" s="1172" t="s">
        <v>593</v>
      </c>
      <c r="AO138" s="1172"/>
    </row>
    <row r="139" spans="1:41" ht="17.25" customHeight="1" thickBot="1" x14ac:dyDescent="0.25">
      <c r="A139" s="1176"/>
      <c r="B139" s="1178"/>
      <c r="C139" s="1178"/>
      <c r="D139" s="1178"/>
      <c r="E139" s="1178"/>
      <c r="F139" s="1180"/>
      <c r="G139" s="73" t="s">
        <v>16</v>
      </c>
      <c r="H139" s="67" t="s">
        <v>17</v>
      </c>
      <c r="I139" s="67" t="s">
        <v>18</v>
      </c>
      <c r="J139" s="67" t="s">
        <v>16</v>
      </c>
      <c r="K139" s="67" t="s">
        <v>17</v>
      </c>
      <c r="L139" s="67" t="s">
        <v>18</v>
      </c>
      <c r="M139" s="67" t="s">
        <v>16</v>
      </c>
      <c r="N139" s="67" t="s">
        <v>17</v>
      </c>
      <c r="O139" s="67" t="s">
        <v>18</v>
      </c>
      <c r="P139" s="67" t="s">
        <v>16</v>
      </c>
      <c r="Q139" s="67" t="s">
        <v>17</v>
      </c>
      <c r="R139" s="67" t="s">
        <v>18</v>
      </c>
      <c r="S139" s="67" t="s">
        <v>16</v>
      </c>
      <c r="T139" s="67" t="s">
        <v>17</v>
      </c>
      <c r="U139" s="67" t="s">
        <v>18</v>
      </c>
      <c r="V139" s="67" t="s">
        <v>16</v>
      </c>
      <c r="W139" s="67" t="s">
        <v>17</v>
      </c>
      <c r="X139" s="67" t="s">
        <v>18</v>
      </c>
      <c r="Y139" s="67" t="s">
        <v>16</v>
      </c>
      <c r="Z139" s="67" t="s">
        <v>17</v>
      </c>
      <c r="AA139" s="67" t="s">
        <v>18</v>
      </c>
      <c r="AB139" s="67" t="s">
        <v>16</v>
      </c>
      <c r="AC139" s="67" t="s">
        <v>17</v>
      </c>
      <c r="AD139" s="67" t="s">
        <v>18</v>
      </c>
      <c r="AE139" s="67" t="s">
        <v>16</v>
      </c>
      <c r="AF139" s="67" t="s">
        <v>17</v>
      </c>
      <c r="AG139" s="67" t="s">
        <v>18</v>
      </c>
      <c r="AH139" s="67" t="s">
        <v>16</v>
      </c>
      <c r="AI139" s="67" t="s">
        <v>17</v>
      </c>
      <c r="AJ139" s="67" t="s">
        <v>18</v>
      </c>
      <c r="AK139" s="67" t="s">
        <v>16</v>
      </c>
      <c r="AL139" s="67" t="s">
        <v>17</v>
      </c>
      <c r="AM139" s="67" t="s">
        <v>18</v>
      </c>
      <c r="AN139" s="1259"/>
      <c r="AO139" s="1259"/>
    </row>
    <row r="140" spans="1:41" ht="62.25" customHeight="1" x14ac:dyDescent="0.2">
      <c r="A140" s="361" t="s">
        <v>753</v>
      </c>
      <c r="B140" s="1260" t="s">
        <v>123</v>
      </c>
      <c r="C140" s="1262" t="s">
        <v>124</v>
      </c>
      <c r="D140" s="1357" t="s">
        <v>52</v>
      </c>
      <c r="E140" s="1357" t="s">
        <v>72</v>
      </c>
      <c r="F140" s="1359" t="s">
        <v>23</v>
      </c>
      <c r="G140" s="1361" t="s">
        <v>57</v>
      </c>
      <c r="H140" s="1353" t="s">
        <v>57</v>
      </c>
      <c r="I140" s="1329">
        <v>780</v>
      </c>
      <c r="J140" s="753" t="s">
        <v>57</v>
      </c>
      <c r="K140" s="753" t="s">
        <v>57</v>
      </c>
      <c r="L140" s="755">
        <v>0</v>
      </c>
      <c r="M140" s="753" t="s">
        <v>57</v>
      </c>
      <c r="N140" s="753" t="s">
        <v>57</v>
      </c>
      <c r="O140" s="755">
        <v>0</v>
      </c>
      <c r="P140" s="753" t="s">
        <v>57</v>
      </c>
      <c r="Q140" s="753" t="s">
        <v>57</v>
      </c>
      <c r="R140" s="755">
        <v>0</v>
      </c>
      <c r="S140" s="753" t="s">
        <v>57</v>
      </c>
      <c r="T140" s="753" t="s">
        <v>57</v>
      </c>
      <c r="U140" s="755">
        <v>802</v>
      </c>
      <c r="V140" s="753" t="s">
        <v>57</v>
      </c>
      <c r="W140" s="753" t="s">
        <v>57</v>
      </c>
      <c r="X140" s="755">
        <v>802</v>
      </c>
      <c r="Y140" s="753" t="s">
        <v>57</v>
      </c>
      <c r="Z140" s="753" t="s">
        <v>57</v>
      </c>
      <c r="AA140" s="327">
        <v>802</v>
      </c>
      <c r="AB140" s="323" t="s">
        <v>57</v>
      </c>
      <c r="AC140" s="323" t="s">
        <v>57</v>
      </c>
      <c r="AD140" s="321">
        <v>802</v>
      </c>
      <c r="AE140" s="68"/>
      <c r="AF140" s="68"/>
      <c r="AG140" s="68"/>
      <c r="AH140" s="68"/>
      <c r="AI140" s="68"/>
      <c r="AJ140" s="68"/>
      <c r="AK140" s="68"/>
      <c r="AL140" s="68"/>
      <c r="AM140" s="68"/>
      <c r="AN140" s="378" t="s">
        <v>909</v>
      </c>
      <c r="AO140" s="378"/>
    </row>
    <row r="141" spans="1:41" ht="66" customHeight="1" thickBot="1" x14ac:dyDescent="0.25">
      <c r="A141" s="362" t="s">
        <v>754</v>
      </c>
      <c r="B141" s="1261"/>
      <c r="C141" s="1263"/>
      <c r="D141" s="1365"/>
      <c r="E141" s="1365"/>
      <c r="F141" s="1366"/>
      <c r="G141" s="1367"/>
      <c r="H141" s="1354"/>
      <c r="I141" s="1330"/>
      <c r="J141" s="754" t="s">
        <v>57</v>
      </c>
      <c r="K141" s="754" t="s">
        <v>57</v>
      </c>
      <c r="L141" s="756">
        <v>0</v>
      </c>
      <c r="M141" s="754" t="s">
        <v>57</v>
      </c>
      <c r="N141" s="754" t="s">
        <v>57</v>
      </c>
      <c r="O141" s="756">
        <v>0</v>
      </c>
      <c r="P141" s="754" t="s">
        <v>57</v>
      </c>
      <c r="Q141" s="754" t="s">
        <v>57</v>
      </c>
      <c r="R141" s="756">
        <v>0</v>
      </c>
      <c r="S141" s="754" t="s">
        <v>57</v>
      </c>
      <c r="T141" s="754" t="s">
        <v>57</v>
      </c>
      <c r="U141" s="756">
        <v>0</v>
      </c>
      <c r="V141" s="754" t="s">
        <v>57</v>
      </c>
      <c r="W141" s="754" t="s">
        <v>57</v>
      </c>
      <c r="X141" s="756">
        <v>0</v>
      </c>
      <c r="Y141" s="754" t="s">
        <v>57</v>
      </c>
      <c r="Z141" s="754" t="s">
        <v>57</v>
      </c>
      <c r="AA141" s="144">
        <v>0</v>
      </c>
      <c r="AB141" s="225" t="s">
        <v>57</v>
      </c>
      <c r="AC141" s="225" t="s">
        <v>57</v>
      </c>
      <c r="AD141" s="598">
        <v>0</v>
      </c>
      <c r="AE141" s="763"/>
      <c r="AF141" s="763"/>
      <c r="AG141" s="763"/>
      <c r="AH141" s="763"/>
      <c r="AI141" s="763"/>
      <c r="AJ141" s="763"/>
      <c r="AK141" s="763"/>
      <c r="AL141" s="763"/>
      <c r="AM141" s="763"/>
      <c r="AN141" s="430" t="s">
        <v>834</v>
      </c>
      <c r="AO141" s="444"/>
    </row>
    <row r="142" spans="1:41" ht="60" x14ac:dyDescent="0.2">
      <c r="A142" s="361" t="s">
        <v>753</v>
      </c>
      <c r="B142" s="1260" t="s">
        <v>125</v>
      </c>
      <c r="C142" s="1262" t="s">
        <v>126</v>
      </c>
      <c r="D142" s="1357" t="s">
        <v>40</v>
      </c>
      <c r="E142" s="1357" t="s">
        <v>72</v>
      </c>
      <c r="F142" s="1359" t="s">
        <v>23</v>
      </c>
      <c r="G142" s="1361" t="s">
        <v>57</v>
      </c>
      <c r="H142" s="1353" t="s">
        <v>57</v>
      </c>
      <c r="I142" s="1329">
        <v>1</v>
      </c>
      <c r="J142" s="753" t="s">
        <v>57</v>
      </c>
      <c r="K142" s="753" t="s">
        <v>57</v>
      </c>
      <c r="L142" s="755">
        <v>0</v>
      </c>
      <c r="M142" s="753" t="s">
        <v>57</v>
      </c>
      <c r="N142" s="753" t="s">
        <v>57</v>
      </c>
      <c r="O142" s="755">
        <v>0</v>
      </c>
      <c r="P142" s="753" t="s">
        <v>57</v>
      </c>
      <c r="Q142" s="753" t="s">
        <v>57</v>
      </c>
      <c r="R142" s="755">
        <v>0</v>
      </c>
      <c r="S142" s="70" t="s">
        <v>57</v>
      </c>
      <c r="T142" s="70" t="s">
        <v>57</v>
      </c>
      <c r="U142" s="755">
        <v>1</v>
      </c>
      <c r="V142" s="70" t="s">
        <v>57</v>
      </c>
      <c r="W142" s="70" t="s">
        <v>57</v>
      </c>
      <c r="X142" s="755">
        <v>1</v>
      </c>
      <c r="Y142" s="70" t="s">
        <v>57</v>
      </c>
      <c r="Z142" s="70" t="s">
        <v>57</v>
      </c>
      <c r="AA142" s="327">
        <v>1</v>
      </c>
      <c r="AB142" s="323" t="s">
        <v>57</v>
      </c>
      <c r="AC142" s="323" t="s">
        <v>57</v>
      </c>
      <c r="AD142" s="321">
        <v>1</v>
      </c>
      <c r="AE142" s="68"/>
      <c r="AF142" s="68"/>
      <c r="AG142" s="68"/>
      <c r="AH142" s="68"/>
      <c r="AI142" s="68"/>
      <c r="AJ142" s="68"/>
      <c r="AK142" s="68"/>
      <c r="AL142" s="68"/>
      <c r="AM142" s="68"/>
      <c r="AN142" s="429"/>
      <c r="AO142" s="479"/>
    </row>
    <row r="143" spans="1:41" ht="43.5" customHeight="1" thickBot="1" x14ac:dyDescent="0.25">
      <c r="A143" s="362" t="s">
        <v>754</v>
      </c>
      <c r="B143" s="1261"/>
      <c r="C143" s="1263"/>
      <c r="D143" s="1365"/>
      <c r="E143" s="1365"/>
      <c r="F143" s="1366"/>
      <c r="G143" s="1367"/>
      <c r="H143" s="1354"/>
      <c r="I143" s="1330"/>
      <c r="J143" s="754" t="s">
        <v>57</v>
      </c>
      <c r="K143" s="754" t="s">
        <v>57</v>
      </c>
      <c r="L143" s="756">
        <v>0</v>
      </c>
      <c r="M143" s="754" t="s">
        <v>57</v>
      </c>
      <c r="N143" s="754" t="s">
        <v>57</v>
      </c>
      <c r="O143" s="756">
        <v>0</v>
      </c>
      <c r="P143" s="754" t="s">
        <v>57</v>
      </c>
      <c r="Q143" s="754" t="s">
        <v>57</v>
      </c>
      <c r="R143" s="756">
        <v>0</v>
      </c>
      <c r="S143" s="754" t="s">
        <v>57</v>
      </c>
      <c r="T143" s="754" t="s">
        <v>57</v>
      </c>
      <c r="U143" s="756">
        <v>0</v>
      </c>
      <c r="V143" s="754" t="s">
        <v>57</v>
      </c>
      <c r="W143" s="754" t="s">
        <v>57</v>
      </c>
      <c r="X143" s="756">
        <v>0</v>
      </c>
      <c r="Y143" s="754" t="s">
        <v>57</v>
      </c>
      <c r="Z143" s="754" t="s">
        <v>57</v>
      </c>
      <c r="AA143" s="144">
        <v>0</v>
      </c>
      <c r="AB143" s="225" t="s">
        <v>57</v>
      </c>
      <c r="AC143" s="225" t="s">
        <v>57</v>
      </c>
      <c r="AD143" s="598">
        <v>0</v>
      </c>
      <c r="AE143" s="763"/>
      <c r="AF143" s="763"/>
      <c r="AG143" s="763"/>
      <c r="AH143" s="763"/>
      <c r="AI143" s="763"/>
      <c r="AJ143" s="763"/>
      <c r="AK143" s="763"/>
      <c r="AL143" s="763"/>
      <c r="AM143" s="763"/>
      <c r="AN143" s="430" t="s">
        <v>834</v>
      </c>
      <c r="AO143" s="466"/>
    </row>
    <row r="144" spans="1:41" ht="79.150000000000006" customHeight="1" x14ac:dyDescent="0.2">
      <c r="A144" s="361" t="s">
        <v>753</v>
      </c>
      <c r="B144" s="1260" t="s">
        <v>127</v>
      </c>
      <c r="C144" s="1262" t="s">
        <v>128</v>
      </c>
      <c r="D144" s="1357" t="s">
        <v>186</v>
      </c>
      <c r="E144" s="1357" t="s">
        <v>72</v>
      </c>
      <c r="F144" s="1359" t="s">
        <v>23</v>
      </c>
      <c r="G144" s="1361" t="s">
        <v>57</v>
      </c>
      <c r="H144" s="1353" t="s">
        <v>57</v>
      </c>
      <c r="I144" s="1368">
        <v>3.8</v>
      </c>
      <c r="J144" s="753" t="s">
        <v>57</v>
      </c>
      <c r="K144" s="753" t="s">
        <v>57</v>
      </c>
      <c r="L144" s="755">
        <v>0</v>
      </c>
      <c r="M144" s="753" t="s">
        <v>57</v>
      </c>
      <c r="N144" s="753" t="s">
        <v>57</v>
      </c>
      <c r="O144" s="755">
        <v>0</v>
      </c>
      <c r="P144" s="753" t="s">
        <v>57</v>
      </c>
      <c r="Q144" s="753" t="s">
        <v>57</v>
      </c>
      <c r="R144" s="755">
        <v>0</v>
      </c>
      <c r="S144" s="70" t="s">
        <v>57</v>
      </c>
      <c r="T144" s="70" t="s">
        <v>57</v>
      </c>
      <c r="U144" s="328">
        <v>9.6999999999999993</v>
      </c>
      <c r="V144" s="70" t="s">
        <v>57</v>
      </c>
      <c r="W144" s="70" t="s">
        <v>57</v>
      </c>
      <c r="X144" s="755">
        <v>9.6999999999999993</v>
      </c>
      <c r="Y144" s="70" t="s">
        <v>57</v>
      </c>
      <c r="Z144" s="70" t="s">
        <v>57</v>
      </c>
      <c r="AA144" s="629">
        <v>9.6999999999999993</v>
      </c>
      <c r="AB144" s="323" t="s">
        <v>57</v>
      </c>
      <c r="AC144" s="323" t="s">
        <v>57</v>
      </c>
      <c r="AD144" s="321">
        <v>3.8</v>
      </c>
      <c r="AE144" s="68"/>
      <c r="AF144" s="68"/>
      <c r="AG144" s="68"/>
      <c r="AH144" s="68"/>
      <c r="AI144" s="68"/>
      <c r="AJ144" s="68"/>
      <c r="AK144" s="68"/>
      <c r="AL144" s="68"/>
      <c r="AM144" s="68"/>
      <c r="AN144" s="378" t="s">
        <v>921</v>
      </c>
      <c r="AO144" s="442"/>
    </row>
    <row r="145" spans="1:42" ht="59.25" customHeight="1" thickBot="1" x14ac:dyDescent="0.25">
      <c r="A145" s="362" t="s">
        <v>754</v>
      </c>
      <c r="B145" s="1261"/>
      <c r="C145" s="1263"/>
      <c r="D145" s="1365"/>
      <c r="E145" s="1365"/>
      <c r="F145" s="1366"/>
      <c r="G145" s="1367"/>
      <c r="H145" s="1354"/>
      <c r="I145" s="1369"/>
      <c r="J145" s="754" t="s">
        <v>57</v>
      </c>
      <c r="K145" s="754" t="s">
        <v>57</v>
      </c>
      <c r="L145" s="756">
        <v>0</v>
      </c>
      <c r="M145" s="754" t="s">
        <v>57</v>
      </c>
      <c r="N145" s="754" t="s">
        <v>57</v>
      </c>
      <c r="O145" s="756">
        <v>0</v>
      </c>
      <c r="P145" s="754" t="s">
        <v>57</v>
      </c>
      <c r="Q145" s="754" t="s">
        <v>57</v>
      </c>
      <c r="R145" s="756">
        <v>0</v>
      </c>
      <c r="S145" s="754" t="s">
        <v>57</v>
      </c>
      <c r="T145" s="754" t="s">
        <v>57</v>
      </c>
      <c r="U145" s="756">
        <v>0</v>
      </c>
      <c r="V145" s="754" t="s">
        <v>57</v>
      </c>
      <c r="W145" s="754" t="s">
        <v>57</v>
      </c>
      <c r="X145" s="756">
        <v>0</v>
      </c>
      <c r="Y145" s="754" t="s">
        <v>57</v>
      </c>
      <c r="Z145" s="754" t="s">
        <v>57</v>
      </c>
      <c r="AA145" s="144">
        <v>0</v>
      </c>
      <c r="AB145" s="225" t="s">
        <v>57</v>
      </c>
      <c r="AC145" s="225" t="s">
        <v>57</v>
      </c>
      <c r="AD145" s="598">
        <v>0</v>
      </c>
      <c r="AE145" s="763"/>
      <c r="AF145" s="763"/>
      <c r="AG145" s="763"/>
      <c r="AH145" s="763"/>
      <c r="AI145" s="763"/>
      <c r="AJ145" s="763"/>
      <c r="AK145" s="763"/>
      <c r="AL145" s="763"/>
      <c r="AM145" s="763"/>
      <c r="AN145" s="379" t="s">
        <v>834</v>
      </c>
      <c r="AO145" s="466"/>
    </row>
    <row r="146" spans="1:42" ht="69" customHeight="1" x14ac:dyDescent="0.2">
      <c r="A146" s="361" t="s">
        <v>753</v>
      </c>
      <c r="B146" s="1260" t="s">
        <v>129</v>
      </c>
      <c r="C146" s="1262" t="s">
        <v>130</v>
      </c>
      <c r="D146" s="1357" t="s">
        <v>52</v>
      </c>
      <c r="E146" s="1357" t="s">
        <v>72</v>
      </c>
      <c r="F146" s="1359" t="s">
        <v>23</v>
      </c>
      <c r="G146" s="1361" t="s">
        <v>57</v>
      </c>
      <c r="H146" s="1353" t="s">
        <v>57</v>
      </c>
      <c r="I146" s="1329">
        <v>226000</v>
      </c>
      <c r="J146" s="753" t="s">
        <v>57</v>
      </c>
      <c r="K146" s="753" t="s">
        <v>57</v>
      </c>
      <c r="L146" s="755">
        <v>0</v>
      </c>
      <c r="M146" s="753" t="s">
        <v>57</v>
      </c>
      <c r="N146" s="753" t="s">
        <v>57</v>
      </c>
      <c r="O146" s="755">
        <v>0</v>
      </c>
      <c r="P146" s="753" t="s">
        <v>57</v>
      </c>
      <c r="Q146" s="753" t="s">
        <v>57</v>
      </c>
      <c r="R146" s="327">
        <v>164437</v>
      </c>
      <c r="S146" s="70" t="s">
        <v>57</v>
      </c>
      <c r="T146" s="70" t="s">
        <v>57</v>
      </c>
      <c r="U146" s="327">
        <v>166407</v>
      </c>
      <c r="V146" s="70" t="s">
        <v>57</v>
      </c>
      <c r="W146" s="70" t="s">
        <v>57</v>
      </c>
      <c r="X146" s="327">
        <v>166407</v>
      </c>
      <c r="Y146" s="70" t="s">
        <v>57</v>
      </c>
      <c r="Z146" s="70" t="s">
        <v>57</v>
      </c>
      <c r="AA146" s="327">
        <v>229247</v>
      </c>
      <c r="AB146" s="323" t="s">
        <v>57</v>
      </c>
      <c r="AC146" s="323" t="s">
        <v>57</v>
      </c>
      <c r="AD146" s="530">
        <v>229247</v>
      </c>
      <c r="AE146" s="68"/>
      <c r="AF146" s="68"/>
      <c r="AG146" s="68"/>
      <c r="AH146" s="68"/>
      <c r="AI146" s="68"/>
      <c r="AJ146" s="68"/>
      <c r="AK146" s="68"/>
      <c r="AL146" s="68"/>
      <c r="AM146" s="68"/>
      <c r="AN146" s="378" t="s">
        <v>909</v>
      </c>
      <c r="AO146" s="437"/>
    </row>
    <row r="147" spans="1:42" ht="72" customHeight="1" thickBot="1" x14ac:dyDescent="0.25">
      <c r="A147" s="362" t="s">
        <v>754</v>
      </c>
      <c r="B147" s="1261"/>
      <c r="C147" s="1263"/>
      <c r="D147" s="1365"/>
      <c r="E147" s="1365"/>
      <c r="F147" s="1366"/>
      <c r="G147" s="1367"/>
      <c r="H147" s="1354"/>
      <c r="I147" s="1330"/>
      <c r="J147" s="754" t="s">
        <v>57</v>
      </c>
      <c r="K147" s="754" t="s">
        <v>57</v>
      </c>
      <c r="L147" s="756">
        <v>0</v>
      </c>
      <c r="M147" s="754" t="s">
        <v>57</v>
      </c>
      <c r="N147" s="754" t="s">
        <v>57</v>
      </c>
      <c r="O147" s="756">
        <v>0</v>
      </c>
      <c r="P147" s="754" t="s">
        <v>57</v>
      </c>
      <c r="Q147" s="754" t="s">
        <v>57</v>
      </c>
      <c r="R147" s="756">
        <v>0</v>
      </c>
      <c r="S147" s="754" t="s">
        <v>57</v>
      </c>
      <c r="T147" s="754" t="s">
        <v>57</v>
      </c>
      <c r="U147" s="756">
        <v>0</v>
      </c>
      <c r="V147" s="754" t="s">
        <v>57</v>
      </c>
      <c r="W147" s="754" t="s">
        <v>57</v>
      </c>
      <c r="X147" s="144">
        <v>166407</v>
      </c>
      <c r="Y147" s="754" t="s">
        <v>57</v>
      </c>
      <c r="Z147" s="754" t="s">
        <v>57</v>
      </c>
      <c r="AA147" s="144">
        <v>166407</v>
      </c>
      <c r="AB147" s="225" t="s">
        <v>57</v>
      </c>
      <c r="AC147" s="225" t="s">
        <v>57</v>
      </c>
      <c r="AD147" s="766">
        <v>166407</v>
      </c>
      <c r="AE147" s="763"/>
      <c r="AF147" s="763"/>
      <c r="AG147" s="763"/>
      <c r="AH147" s="763"/>
      <c r="AI147" s="763"/>
      <c r="AJ147" s="763"/>
      <c r="AK147" s="763"/>
      <c r="AL147" s="763"/>
      <c r="AM147" s="197"/>
      <c r="AN147" s="430"/>
      <c r="AO147" s="561"/>
    </row>
    <row r="148" spans="1:42" ht="57" customHeight="1" x14ac:dyDescent="0.2">
      <c r="A148" s="361" t="s">
        <v>753</v>
      </c>
      <c r="B148" s="1260" t="s">
        <v>131</v>
      </c>
      <c r="C148" s="1262" t="s">
        <v>132</v>
      </c>
      <c r="D148" s="1357" t="s">
        <v>40</v>
      </c>
      <c r="E148" s="1357" t="s">
        <v>72</v>
      </c>
      <c r="F148" s="1359" t="s">
        <v>23</v>
      </c>
      <c r="G148" s="1361" t="s">
        <v>57</v>
      </c>
      <c r="H148" s="1353" t="s">
        <v>57</v>
      </c>
      <c r="I148" s="1329">
        <v>17</v>
      </c>
      <c r="J148" s="753" t="s">
        <v>57</v>
      </c>
      <c r="K148" s="753" t="s">
        <v>57</v>
      </c>
      <c r="L148" s="755">
        <v>0</v>
      </c>
      <c r="M148" s="753" t="s">
        <v>57</v>
      </c>
      <c r="N148" s="753" t="s">
        <v>57</v>
      </c>
      <c r="O148" s="755">
        <v>0</v>
      </c>
      <c r="P148" s="753" t="s">
        <v>57</v>
      </c>
      <c r="Q148" s="753" t="s">
        <v>57</v>
      </c>
      <c r="R148" s="755">
        <v>15</v>
      </c>
      <c r="S148" s="753" t="s">
        <v>57</v>
      </c>
      <c r="T148" s="753" t="s">
        <v>57</v>
      </c>
      <c r="U148" s="755">
        <v>16</v>
      </c>
      <c r="V148" s="753" t="s">
        <v>57</v>
      </c>
      <c r="W148" s="753" t="s">
        <v>57</v>
      </c>
      <c r="X148" s="755">
        <v>17</v>
      </c>
      <c r="Y148" s="753" t="s">
        <v>57</v>
      </c>
      <c r="Z148" s="753" t="s">
        <v>57</v>
      </c>
      <c r="AA148" s="327">
        <v>17</v>
      </c>
      <c r="AB148" s="323" t="s">
        <v>57</v>
      </c>
      <c r="AC148" s="323" t="s">
        <v>57</v>
      </c>
      <c r="AD148" s="321">
        <v>17</v>
      </c>
      <c r="AE148" s="68"/>
      <c r="AF148" s="68"/>
      <c r="AG148" s="68"/>
      <c r="AH148" s="68"/>
      <c r="AI148" s="68"/>
      <c r="AJ148" s="68"/>
      <c r="AK148" s="68"/>
      <c r="AL148" s="68"/>
      <c r="AM148" s="68"/>
      <c r="AN148" s="429"/>
      <c r="AO148" s="481"/>
    </row>
    <row r="149" spans="1:42" ht="46.5" customHeight="1" thickBot="1" x14ac:dyDescent="0.25">
      <c r="A149" s="626" t="s">
        <v>754</v>
      </c>
      <c r="B149" s="1355"/>
      <c r="C149" s="1356"/>
      <c r="D149" s="1358"/>
      <c r="E149" s="1358"/>
      <c r="F149" s="1360"/>
      <c r="G149" s="1362"/>
      <c r="H149" s="1363"/>
      <c r="I149" s="1364"/>
      <c r="J149" s="627" t="s">
        <v>57</v>
      </c>
      <c r="K149" s="627" t="s">
        <v>57</v>
      </c>
      <c r="L149" s="264">
        <v>0</v>
      </c>
      <c r="M149" s="627" t="s">
        <v>57</v>
      </c>
      <c r="N149" s="627" t="s">
        <v>57</v>
      </c>
      <c r="O149" s="264">
        <v>0</v>
      </c>
      <c r="P149" s="627" t="s">
        <v>57</v>
      </c>
      <c r="Q149" s="627" t="s">
        <v>57</v>
      </c>
      <c r="R149" s="264">
        <v>0</v>
      </c>
      <c r="S149" s="627" t="s">
        <v>57</v>
      </c>
      <c r="T149" s="627" t="s">
        <v>57</v>
      </c>
      <c r="U149" s="264">
        <v>0</v>
      </c>
      <c r="V149" s="627" t="s">
        <v>57</v>
      </c>
      <c r="W149" s="627" t="s">
        <v>57</v>
      </c>
      <c r="X149" s="264">
        <v>16</v>
      </c>
      <c r="Y149" s="627" t="s">
        <v>57</v>
      </c>
      <c r="Z149" s="627" t="s">
        <v>57</v>
      </c>
      <c r="AA149" s="396">
        <v>16</v>
      </c>
      <c r="AB149" s="408" t="s">
        <v>57</v>
      </c>
      <c r="AC149" s="408" t="s">
        <v>57</v>
      </c>
      <c r="AD149" s="853">
        <v>16</v>
      </c>
      <c r="AE149" s="409"/>
      <c r="AF149" s="409"/>
      <c r="AG149" s="409"/>
      <c r="AH149" s="409"/>
      <c r="AI149" s="409"/>
      <c r="AJ149" s="409"/>
      <c r="AK149" s="409"/>
      <c r="AL149" s="409"/>
      <c r="AM149" s="409"/>
      <c r="AN149" s="628"/>
      <c r="AO149" s="379"/>
    </row>
    <row r="150" spans="1:42" ht="54.75" customHeight="1" x14ac:dyDescent="0.2">
      <c r="A150" s="361" t="s">
        <v>753</v>
      </c>
      <c r="B150" s="1343" t="s">
        <v>835</v>
      </c>
      <c r="C150" s="1345" t="s">
        <v>836</v>
      </c>
      <c r="D150" s="1347" t="s">
        <v>40</v>
      </c>
      <c r="E150" s="1347" t="s">
        <v>72</v>
      </c>
      <c r="F150" s="1349" t="s">
        <v>23</v>
      </c>
      <c r="G150" s="1351" t="s">
        <v>57</v>
      </c>
      <c r="H150" s="1339" t="s">
        <v>57</v>
      </c>
      <c r="I150" s="1341">
        <v>165</v>
      </c>
      <c r="J150" s="753" t="s">
        <v>57</v>
      </c>
      <c r="K150" s="753" t="s">
        <v>57</v>
      </c>
      <c r="L150" s="755" t="s">
        <v>57</v>
      </c>
      <c r="M150" s="753" t="s">
        <v>57</v>
      </c>
      <c r="N150" s="753" t="s">
        <v>57</v>
      </c>
      <c r="O150" s="755" t="s">
        <v>57</v>
      </c>
      <c r="P150" s="753" t="s">
        <v>57</v>
      </c>
      <c r="Q150" s="753" t="s">
        <v>57</v>
      </c>
      <c r="R150" s="755" t="s">
        <v>57</v>
      </c>
      <c r="S150" s="753" t="s">
        <v>57</v>
      </c>
      <c r="T150" s="753" t="s">
        <v>57</v>
      </c>
      <c r="U150" s="755" t="s">
        <v>57</v>
      </c>
      <c r="V150" s="753" t="s">
        <v>57</v>
      </c>
      <c r="W150" s="753" t="s">
        <v>57</v>
      </c>
      <c r="X150" s="755" t="s">
        <v>57</v>
      </c>
      <c r="Y150" s="753" t="s">
        <v>57</v>
      </c>
      <c r="Z150" s="753" t="s">
        <v>57</v>
      </c>
      <c r="AA150" s="327" t="s">
        <v>57</v>
      </c>
      <c r="AB150" s="1038" t="s">
        <v>57</v>
      </c>
      <c r="AC150" s="1038" t="s">
        <v>57</v>
      </c>
      <c r="AD150" s="321">
        <v>165</v>
      </c>
      <c r="AE150" s="68"/>
      <c r="AF150" s="68"/>
      <c r="AG150" s="68"/>
      <c r="AH150" s="68"/>
      <c r="AI150" s="68"/>
      <c r="AJ150" s="68"/>
      <c r="AK150" s="68"/>
      <c r="AL150" s="68"/>
      <c r="AM150" s="68"/>
      <c r="AN150" s="429"/>
      <c r="AO150" s="625"/>
    </row>
    <row r="151" spans="1:42" ht="46.5" customHeight="1" thickBot="1" x14ac:dyDescent="0.25">
      <c r="A151" s="362" t="s">
        <v>754</v>
      </c>
      <c r="B151" s="1344"/>
      <c r="C151" s="1346"/>
      <c r="D151" s="1348"/>
      <c r="E151" s="1348"/>
      <c r="F151" s="1350"/>
      <c r="G151" s="1352"/>
      <c r="H151" s="1340"/>
      <c r="I151" s="1342"/>
      <c r="J151" s="754" t="s">
        <v>57</v>
      </c>
      <c r="K151" s="754" t="s">
        <v>57</v>
      </c>
      <c r="L151" s="756" t="s">
        <v>57</v>
      </c>
      <c r="M151" s="754" t="s">
        <v>57</v>
      </c>
      <c r="N151" s="754" t="s">
        <v>57</v>
      </c>
      <c r="O151" s="756" t="s">
        <v>57</v>
      </c>
      <c r="P151" s="754" t="s">
        <v>57</v>
      </c>
      <c r="Q151" s="754" t="s">
        <v>57</v>
      </c>
      <c r="R151" s="756" t="s">
        <v>57</v>
      </c>
      <c r="S151" s="754" t="s">
        <v>57</v>
      </c>
      <c r="T151" s="754" t="s">
        <v>57</v>
      </c>
      <c r="U151" s="756" t="s">
        <v>57</v>
      </c>
      <c r="V151" s="754" t="s">
        <v>57</v>
      </c>
      <c r="W151" s="754" t="s">
        <v>57</v>
      </c>
      <c r="X151" s="756" t="s">
        <v>57</v>
      </c>
      <c r="Y151" s="754" t="s">
        <v>57</v>
      </c>
      <c r="Z151" s="754" t="s">
        <v>57</v>
      </c>
      <c r="AA151" s="144" t="s">
        <v>57</v>
      </c>
      <c r="AB151" s="1039" t="s">
        <v>57</v>
      </c>
      <c r="AC151" s="1039" t="s">
        <v>57</v>
      </c>
      <c r="AD151" s="598">
        <v>0</v>
      </c>
      <c r="AE151" s="763"/>
      <c r="AF151" s="763"/>
      <c r="AG151" s="763"/>
      <c r="AH151" s="763"/>
      <c r="AI151" s="763"/>
      <c r="AJ151" s="763"/>
      <c r="AK151" s="763"/>
      <c r="AL151" s="763"/>
      <c r="AM151" s="763"/>
      <c r="AN151" s="430"/>
      <c r="AO151" s="625"/>
    </row>
    <row r="152" spans="1:42" ht="59.25" customHeight="1" x14ac:dyDescent="0.2">
      <c r="A152" s="361" t="s">
        <v>753</v>
      </c>
      <c r="B152" s="1343" t="s">
        <v>837</v>
      </c>
      <c r="C152" s="1345" t="s">
        <v>838</v>
      </c>
      <c r="D152" s="1347" t="s">
        <v>75</v>
      </c>
      <c r="E152" s="1347" t="s">
        <v>72</v>
      </c>
      <c r="F152" s="1349" t="s">
        <v>23</v>
      </c>
      <c r="G152" s="1351" t="s">
        <v>57</v>
      </c>
      <c r="H152" s="1339" t="s">
        <v>57</v>
      </c>
      <c r="I152" s="1341">
        <v>646030</v>
      </c>
      <c r="J152" s="753" t="s">
        <v>57</v>
      </c>
      <c r="K152" s="753" t="s">
        <v>57</v>
      </c>
      <c r="L152" s="755" t="s">
        <v>57</v>
      </c>
      <c r="M152" s="753" t="s">
        <v>57</v>
      </c>
      <c r="N152" s="753" t="s">
        <v>57</v>
      </c>
      <c r="O152" s="755" t="s">
        <v>57</v>
      </c>
      <c r="P152" s="753" t="s">
        <v>57</v>
      </c>
      <c r="Q152" s="753" t="s">
        <v>57</v>
      </c>
      <c r="R152" s="755" t="s">
        <v>57</v>
      </c>
      <c r="S152" s="753" t="s">
        <v>57</v>
      </c>
      <c r="T152" s="753" t="s">
        <v>57</v>
      </c>
      <c r="U152" s="755" t="s">
        <v>57</v>
      </c>
      <c r="V152" s="753" t="s">
        <v>57</v>
      </c>
      <c r="W152" s="753" t="s">
        <v>57</v>
      </c>
      <c r="X152" s="755" t="s">
        <v>57</v>
      </c>
      <c r="Y152" s="753" t="s">
        <v>57</v>
      </c>
      <c r="Z152" s="753" t="s">
        <v>57</v>
      </c>
      <c r="AA152" s="327" t="s">
        <v>57</v>
      </c>
      <c r="AB152" s="1038" t="s">
        <v>57</v>
      </c>
      <c r="AC152" s="1038" t="s">
        <v>57</v>
      </c>
      <c r="AD152" s="530">
        <v>570583</v>
      </c>
      <c r="AE152" s="68"/>
      <c r="AF152" s="68"/>
      <c r="AG152" s="68"/>
      <c r="AH152" s="68"/>
      <c r="AI152" s="68"/>
      <c r="AJ152" s="68"/>
      <c r="AK152" s="68"/>
      <c r="AL152" s="68"/>
      <c r="AM152" s="68"/>
      <c r="AN152" s="429"/>
      <c r="AO152" s="625"/>
    </row>
    <row r="153" spans="1:42" ht="46.5" customHeight="1" thickBot="1" x14ac:dyDescent="0.25">
      <c r="A153" s="362" t="s">
        <v>754</v>
      </c>
      <c r="B153" s="1344"/>
      <c r="C153" s="1346"/>
      <c r="D153" s="1348"/>
      <c r="E153" s="1348"/>
      <c r="F153" s="1350"/>
      <c r="G153" s="1352"/>
      <c r="H153" s="1340"/>
      <c r="I153" s="1342"/>
      <c r="J153" s="754" t="s">
        <v>57</v>
      </c>
      <c r="K153" s="754" t="s">
        <v>57</v>
      </c>
      <c r="L153" s="756" t="s">
        <v>57</v>
      </c>
      <c r="M153" s="754" t="s">
        <v>57</v>
      </c>
      <c r="N153" s="754" t="s">
        <v>57</v>
      </c>
      <c r="O153" s="756" t="s">
        <v>57</v>
      </c>
      <c r="P153" s="754" t="s">
        <v>57</v>
      </c>
      <c r="Q153" s="754" t="s">
        <v>57</v>
      </c>
      <c r="R153" s="756" t="s">
        <v>57</v>
      </c>
      <c r="S153" s="754" t="s">
        <v>57</v>
      </c>
      <c r="T153" s="754" t="s">
        <v>57</v>
      </c>
      <c r="U153" s="756" t="s">
        <v>57</v>
      </c>
      <c r="V153" s="754" t="s">
        <v>57</v>
      </c>
      <c r="W153" s="754" t="s">
        <v>57</v>
      </c>
      <c r="X153" s="756" t="s">
        <v>57</v>
      </c>
      <c r="Y153" s="754" t="s">
        <v>57</v>
      </c>
      <c r="Z153" s="754" t="s">
        <v>57</v>
      </c>
      <c r="AA153" s="144" t="s">
        <v>57</v>
      </c>
      <c r="AB153" s="1039" t="s">
        <v>57</v>
      </c>
      <c r="AC153" s="1039" t="s">
        <v>57</v>
      </c>
      <c r="AD153" s="598">
        <v>0</v>
      </c>
      <c r="AE153" s="763"/>
      <c r="AF153" s="763"/>
      <c r="AG153" s="763"/>
      <c r="AH153" s="763"/>
      <c r="AI153" s="763"/>
      <c r="AJ153" s="763"/>
      <c r="AK153" s="763"/>
      <c r="AL153" s="763"/>
      <c r="AM153" s="763"/>
      <c r="AN153" s="430"/>
      <c r="AO153" s="625"/>
    </row>
    <row r="154" spans="1:42" x14ac:dyDescent="0.2">
      <c r="A154" s="251"/>
      <c r="B154" s="252"/>
      <c r="C154" s="253"/>
      <c r="D154" s="86"/>
      <c r="E154" s="86"/>
      <c r="F154" s="86"/>
      <c r="G154" s="77"/>
      <c r="H154" s="77"/>
      <c r="I154" s="254"/>
      <c r="J154" s="77"/>
      <c r="K154" s="77"/>
      <c r="L154" s="86"/>
      <c r="M154" s="77"/>
      <c r="N154" s="77"/>
      <c r="O154" s="86"/>
      <c r="P154" s="77"/>
      <c r="Q154" s="77"/>
      <c r="R154" s="86"/>
      <c r="S154" s="12"/>
      <c r="T154" s="12"/>
      <c r="U154" s="12"/>
      <c r="V154" s="12"/>
      <c r="W154" s="12"/>
      <c r="X154" s="12"/>
      <c r="Y154" s="12"/>
      <c r="Z154" s="12"/>
      <c r="AA154" s="12"/>
      <c r="AB154" s="12"/>
      <c r="AC154" s="12"/>
      <c r="AD154" s="852"/>
      <c r="AE154" s="12"/>
      <c r="AF154" s="12"/>
      <c r="AG154" s="12"/>
      <c r="AH154" s="12"/>
      <c r="AI154" s="12"/>
      <c r="AJ154" s="12"/>
      <c r="AK154" s="12"/>
      <c r="AL154" s="12"/>
      <c r="AM154" s="12"/>
      <c r="AN154" s="12"/>
      <c r="AO154" s="12"/>
    </row>
    <row r="155" spans="1:42" ht="15" x14ac:dyDescent="0.25">
      <c r="A155" s="63" t="s">
        <v>373</v>
      </c>
      <c r="B155" s="64"/>
    </row>
    <row r="156" spans="1:42" ht="29.25" customHeight="1" x14ac:dyDescent="0.2">
      <c r="A156" s="1292" t="s">
        <v>603</v>
      </c>
      <c r="B156" s="1292"/>
      <c r="C156" s="1292"/>
      <c r="D156" s="1292"/>
      <c r="E156" s="1292"/>
      <c r="F156" s="1292"/>
      <c r="G156" s="1292"/>
      <c r="H156" s="1292"/>
      <c r="I156" s="1292"/>
      <c r="J156" s="1292"/>
      <c r="K156" s="1292"/>
      <c r="L156" s="1292"/>
      <c r="M156" s="1292"/>
      <c r="N156" s="1292"/>
      <c r="O156" s="1292"/>
      <c r="P156" s="1292"/>
      <c r="Q156" s="1292"/>
      <c r="R156" s="1292"/>
      <c r="S156" s="1292"/>
      <c r="T156" s="1292"/>
      <c r="U156" s="1292"/>
      <c r="V156" s="1292"/>
      <c r="W156" s="1292"/>
      <c r="X156" s="1292"/>
      <c r="Y156" s="1292"/>
      <c r="Z156" s="1292"/>
      <c r="AA156" s="1292"/>
      <c r="AB156" s="1292"/>
      <c r="AC156" s="1292"/>
      <c r="AD156" s="1292"/>
      <c r="AE156" s="1292"/>
      <c r="AF156" s="1292"/>
      <c r="AG156" s="1292"/>
      <c r="AH156" s="1292"/>
      <c r="AI156" s="1292"/>
      <c r="AJ156" s="1292"/>
      <c r="AK156" s="1292"/>
      <c r="AL156" s="1292"/>
      <c r="AM156" s="1292"/>
      <c r="AN156" s="1292"/>
    </row>
    <row r="157" spans="1:42" ht="6.75" customHeight="1" thickBot="1" x14ac:dyDescent="0.25"/>
    <row r="158" spans="1:42" ht="31.5" customHeight="1" x14ac:dyDescent="0.2">
      <c r="A158" s="1257"/>
      <c r="B158" s="1171" t="s">
        <v>19</v>
      </c>
      <c r="C158" s="1171" t="s">
        <v>1</v>
      </c>
      <c r="D158" s="1171" t="s">
        <v>2</v>
      </c>
      <c r="E158" s="1171" t="s">
        <v>69</v>
      </c>
      <c r="F158" s="1193" t="s">
        <v>696</v>
      </c>
      <c r="G158" s="1170" t="s">
        <v>592</v>
      </c>
      <c r="H158" s="1171"/>
      <c r="I158" s="1171"/>
      <c r="J158" s="1171" t="s">
        <v>6</v>
      </c>
      <c r="K158" s="1171"/>
      <c r="L158" s="1171"/>
      <c r="M158" s="1171" t="s">
        <v>7</v>
      </c>
      <c r="N158" s="1171"/>
      <c r="O158" s="1171"/>
      <c r="P158" s="1171" t="s">
        <v>8</v>
      </c>
      <c r="Q158" s="1171"/>
      <c r="R158" s="1171"/>
      <c r="S158" s="1171" t="s">
        <v>9</v>
      </c>
      <c r="T158" s="1171"/>
      <c r="U158" s="1171"/>
      <c r="V158" s="1171" t="s">
        <v>10</v>
      </c>
      <c r="W158" s="1171"/>
      <c r="X158" s="1171"/>
      <c r="Y158" s="1171" t="s">
        <v>11</v>
      </c>
      <c r="Z158" s="1171"/>
      <c r="AA158" s="1171"/>
      <c r="AB158" s="1171" t="s">
        <v>12</v>
      </c>
      <c r="AC158" s="1171"/>
      <c r="AD158" s="1171"/>
      <c r="AE158" s="1171" t="s">
        <v>13</v>
      </c>
      <c r="AF158" s="1171"/>
      <c r="AG158" s="1171"/>
      <c r="AH158" s="1171" t="s">
        <v>14</v>
      </c>
      <c r="AI158" s="1171"/>
      <c r="AJ158" s="1171"/>
      <c r="AK158" s="1171" t="s">
        <v>15</v>
      </c>
      <c r="AL158" s="1171"/>
      <c r="AM158" s="1171"/>
      <c r="AN158" s="1172" t="s">
        <v>593</v>
      </c>
      <c r="AO158" s="1172"/>
    </row>
    <row r="159" spans="1:42" ht="24.75" customHeight="1" thickBot="1" x14ac:dyDescent="0.25">
      <c r="A159" s="1176"/>
      <c r="B159" s="1178"/>
      <c r="C159" s="1178"/>
      <c r="D159" s="1178"/>
      <c r="E159" s="1178"/>
      <c r="F159" s="1180"/>
      <c r="G159" s="73" t="s">
        <v>16</v>
      </c>
      <c r="H159" s="67" t="s">
        <v>17</v>
      </c>
      <c r="I159" s="67" t="s">
        <v>18</v>
      </c>
      <c r="J159" s="73" t="s">
        <v>16</v>
      </c>
      <c r="K159" s="67" t="s">
        <v>17</v>
      </c>
      <c r="L159" s="67" t="s">
        <v>18</v>
      </c>
      <c r="M159" s="73" t="s">
        <v>16</v>
      </c>
      <c r="N159" s="67" t="s">
        <v>17</v>
      </c>
      <c r="O159" s="67" t="s">
        <v>18</v>
      </c>
      <c r="P159" s="73" t="s">
        <v>16</v>
      </c>
      <c r="Q159" s="67" t="s">
        <v>17</v>
      </c>
      <c r="R159" s="67" t="s">
        <v>18</v>
      </c>
      <c r="S159" s="73" t="s">
        <v>16</v>
      </c>
      <c r="T159" s="67" t="s">
        <v>17</v>
      </c>
      <c r="U159" s="67" t="s">
        <v>18</v>
      </c>
      <c r="V159" s="73" t="s">
        <v>16</v>
      </c>
      <c r="W159" s="67" t="s">
        <v>17</v>
      </c>
      <c r="X159" s="67" t="s">
        <v>18</v>
      </c>
      <c r="Y159" s="73" t="s">
        <v>16</v>
      </c>
      <c r="Z159" s="67" t="s">
        <v>17</v>
      </c>
      <c r="AA159" s="67" t="s">
        <v>18</v>
      </c>
      <c r="AB159" s="73" t="s">
        <v>16</v>
      </c>
      <c r="AC159" s="67" t="s">
        <v>17</v>
      </c>
      <c r="AD159" s="67" t="s">
        <v>18</v>
      </c>
      <c r="AE159" s="67" t="s">
        <v>16</v>
      </c>
      <c r="AF159" s="67" t="s">
        <v>17</v>
      </c>
      <c r="AG159" s="67" t="s">
        <v>18</v>
      </c>
      <c r="AH159" s="67" t="s">
        <v>16</v>
      </c>
      <c r="AI159" s="67" t="s">
        <v>17</v>
      </c>
      <c r="AJ159" s="67" t="s">
        <v>18</v>
      </c>
      <c r="AK159" s="67" t="s">
        <v>16</v>
      </c>
      <c r="AL159" s="67" t="s">
        <v>17</v>
      </c>
      <c r="AM159" s="67" t="s">
        <v>18</v>
      </c>
      <c r="AN159" s="1259"/>
      <c r="AO159" s="1259"/>
    </row>
    <row r="160" spans="1:42" ht="65.25" customHeight="1" x14ac:dyDescent="0.2">
      <c r="A160" s="361" t="s">
        <v>753</v>
      </c>
      <c r="B160" s="1250" t="s">
        <v>134</v>
      </c>
      <c r="C160" s="1251" t="s">
        <v>135</v>
      </c>
      <c r="D160" s="1252" t="s">
        <v>40</v>
      </c>
      <c r="E160" s="1252" t="s">
        <v>72</v>
      </c>
      <c r="F160" s="1253" t="s">
        <v>23</v>
      </c>
      <c r="G160" s="1254" t="s">
        <v>57</v>
      </c>
      <c r="H160" s="1255" t="s">
        <v>57</v>
      </c>
      <c r="I160" s="1329">
        <v>35</v>
      </c>
      <c r="J160" s="753" t="s">
        <v>57</v>
      </c>
      <c r="K160" s="753" t="s">
        <v>57</v>
      </c>
      <c r="L160" s="755">
        <v>0</v>
      </c>
      <c r="M160" s="753" t="s">
        <v>57</v>
      </c>
      <c r="N160" s="753" t="s">
        <v>57</v>
      </c>
      <c r="O160" s="755">
        <v>0</v>
      </c>
      <c r="P160" s="753" t="s">
        <v>57</v>
      </c>
      <c r="Q160" s="753" t="s">
        <v>57</v>
      </c>
      <c r="R160" s="755">
        <v>0</v>
      </c>
      <c r="S160" s="753" t="s">
        <v>57</v>
      </c>
      <c r="T160" s="753" t="s">
        <v>57</v>
      </c>
      <c r="U160" s="755">
        <v>2</v>
      </c>
      <c r="V160" s="753" t="s">
        <v>57</v>
      </c>
      <c r="W160" s="753" t="s">
        <v>57</v>
      </c>
      <c r="X160" s="755">
        <v>24</v>
      </c>
      <c r="Y160" s="753" t="s">
        <v>57</v>
      </c>
      <c r="Z160" s="753" t="s">
        <v>57</v>
      </c>
      <c r="AA160" s="755">
        <v>25</v>
      </c>
      <c r="AB160" s="1038" t="s">
        <v>57</v>
      </c>
      <c r="AC160" s="1038" t="s">
        <v>57</v>
      </c>
      <c r="AD160" s="321">
        <v>36</v>
      </c>
      <c r="AE160" s="68"/>
      <c r="AF160" s="68"/>
      <c r="AG160" s="68"/>
      <c r="AH160" s="68"/>
      <c r="AI160" s="68"/>
      <c r="AJ160" s="68"/>
      <c r="AK160" s="68"/>
      <c r="AL160" s="68"/>
      <c r="AM160" s="68"/>
      <c r="AN160" s="587" t="s">
        <v>908</v>
      </c>
      <c r="AO160" s="439"/>
      <c r="AP160" s="1493"/>
    </row>
    <row r="161" spans="1:41" ht="48" customHeight="1" thickBot="1" x14ac:dyDescent="0.25">
      <c r="A161" s="362" t="s">
        <v>754</v>
      </c>
      <c r="B161" s="1240"/>
      <c r="C161" s="1242"/>
      <c r="D161" s="1244"/>
      <c r="E161" s="1244"/>
      <c r="F161" s="1246"/>
      <c r="G161" s="1248"/>
      <c r="H161" s="1236"/>
      <c r="I161" s="1330"/>
      <c r="J161" s="754" t="s">
        <v>57</v>
      </c>
      <c r="K161" s="754" t="s">
        <v>57</v>
      </c>
      <c r="L161" s="756">
        <v>0</v>
      </c>
      <c r="M161" s="754" t="s">
        <v>57</v>
      </c>
      <c r="N161" s="754" t="s">
        <v>57</v>
      </c>
      <c r="O161" s="756">
        <v>0</v>
      </c>
      <c r="P161" s="754" t="s">
        <v>57</v>
      </c>
      <c r="Q161" s="754" t="s">
        <v>57</v>
      </c>
      <c r="R161" s="756">
        <v>0</v>
      </c>
      <c r="S161" s="754" t="s">
        <v>57</v>
      </c>
      <c r="T161" s="754" t="s">
        <v>57</v>
      </c>
      <c r="U161" s="756">
        <v>0</v>
      </c>
      <c r="V161" s="754" t="s">
        <v>57</v>
      </c>
      <c r="W161" s="754" t="s">
        <v>57</v>
      </c>
      <c r="X161" s="756">
        <v>1</v>
      </c>
      <c r="Y161" s="754" t="s">
        <v>57</v>
      </c>
      <c r="Z161" s="754" t="s">
        <v>57</v>
      </c>
      <c r="AA161" s="756">
        <v>5</v>
      </c>
      <c r="AB161" s="1039" t="s">
        <v>57</v>
      </c>
      <c r="AC161" s="1039" t="s">
        <v>57</v>
      </c>
      <c r="AD161" s="598">
        <v>9</v>
      </c>
      <c r="AE161" s="763"/>
      <c r="AF161" s="763"/>
      <c r="AG161" s="763"/>
      <c r="AH161" s="763"/>
      <c r="AI161" s="763"/>
      <c r="AJ161" s="763"/>
      <c r="AK161" s="763"/>
      <c r="AL161" s="763"/>
      <c r="AM161" s="763"/>
      <c r="AN161" s="578"/>
      <c r="AO161" s="439"/>
    </row>
    <row r="162" spans="1:41" ht="53.25" customHeight="1" x14ac:dyDescent="0.2">
      <c r="A162" s="361" t="s">
        <v>753</v>
      </c>
      <c r="B162" s="1250" t="s">
        <v>136</v>
      </c>
      <c r="C162" s="1251" t="s">
        <v>137</v>
      </c>
      <c r="D162" s="1252" t="s">
        <v>40</v>
      </c>
      <c r="E162" s="1252" t="s">
        <v>72</v>
      </c>
      <c r="F162" s="1253" t="s">
        <v>23</v>
      </c>
      <c r="G162" s="1254" t="s">
        <v>57</v>
      </c>
      <c r="H162" s="1255" t="s">
        <v>57</v>
      </c>
      <c r="I162" s="1329">
        <v>11</v>
      </c>
      <c r="J162" s="753" t="s">
        <v>57</v>
      </c>
      <c r="K162" s="753" t="s">
        <v>57</v>
      </c>
      <c r="L162" s="755">
        <v>0</v>
      </c>
      <c r="M162" s="753" t="s">
        <v>57</v>
      </c>
      <c r="N162" s="753" t="s">
        <v>57</v>
      </c>
      <c r="O162" s="755">
        <v>0</v>
      </c>
      <c r="P162" s="753" t="s">
        <v>57</v>
      </c>
      <c r="Q162" s="753" t="s">
        <v>57</v>
      </c>
      <c r="R162" s="755">
        <v>0</v>
      </c>
      <c r="S162" s="70" t="s">
        <v>57</v>
      </c>
      <c r="T162" s="70" t="s">
        <v>57</v>
      </c>
      <c r="U162" s="755">
        <v>0</v>
      </c>
      <c r="V162" s="70" t="s">
        <v>57</v>
      </c>
      <c r="W162" s="70" t="s">
        <v>57</v>
      </c>
      <c r="X162" s="755">
        <v>8</v>
      </c>
      <c r="Y162" s="70" t="s">
        <v>57</v>
      </c>
      <c r="Z162" s="70" t="s">
        <v>57</v>
      </c>
      <c r="AA162" s="755">
        <v>8</v>
      </c>
      <c r="AB162" s="1038" t="s">
        <v>57</v>
      </c>
      <c r="AC162" s="1038" t="s">
        <v>57</v>
      </c>
      <c r="AD162" s="321">
        <v>7</v>
      </c>
      <c r="AE162" s="68"/>
      <c r="AF162" s="68"/>
      <c r="AG162" s="68"/>
      <c r="AH162" s="68"/>
      <c r="AI162" s="68"/>
      <c r="AJ162" s="68"/>
      <c r="AK162" s="68"/>
      <c r="AL162" s="68"/>
      <c r="AM162" s="68"/>
      <c r="AN162" s="485" t="s">
        <v>891</v>
      </c>
      <c r="AO162" s="485"/>
    </row>
    <row r="163" spans="1:41" ht="40.5" customHeight="1" thickBot="1" x14ac:dyDescent="0.25">
      <c r="A163" s="362" t="s">
        <v>754</v>
      </c>
      <c r="B163" s="1240"/>
      <c r="C163" s="1242"/>
      <c r="D163" s="1244"/>
      <c r="E163" s="1244"/>
      <c r="F163" s="1246"/>
      <c r="G163" s="1248"/>
      <c r="H163" s="1236"/>
      <c r="I163" s="1330"/>
      <c r="J163" s="754" t="s">
        <v>57</v>
      </c>
      <c r="K163" s="754" t="s">
        <v>57</v>
      </c>
      <c r="L163" s="756">
        <v>0</v>
      </c>
      <c r="M163" s="754" t="s">
        <v>57</v>
      </c>
      <c r="N163" s="754" t="s">
        <v>57</v>
      </c>
      <c r="O163" s="756">
        <v>0</v>
      </c>
      <c r="P163" s="754" t="s">
        <v>57</v>
      </c>
      <c r="Q163" s="754" t="s">
        <v>57</v>
      </c>
      <c r="R163" s="756">
        <v>0</v>
      </c>
      <c r="S163" s="754" t="s">
        <v>57</v>
      </c>
      <c r="T163" s="754" t="s">
        <v>57</v>
      </c>
      <c r="U163" s="756">
        <v>0</v>
      </c>
      <c r="V163" s="754" t="s">
        <v>57</v>
      </c>
      <c r="W163" s="754" t="s">
        <v>57</v>
      </c>
      <c r="X163" s="756">
        <v>1</v>
      </c>
      <c r="Y163" s="754" t="s">
        <v>57</v>
      </c>
      <c r="Z163" s="754" t="s">
        <v>57</v>
      </c>
      <c r="AA163" s="756">
        <v>2</v>
      </c>
      <c r="AB163" s="1039" t="s">
        <v>57</v>
      </c>
      <c r="AC163" s="1039" t="s">
        <v>57</v>
      </c>
      <c r="AD163" s="598">
        <v>2</v>
      </c>
      <c r="AE163" s="763"/>
      <c r="AF163" s="763"/>
      <c r="AG163" s="763"/>
      <c r="AH163" s="763"/>
      <c r="AI163" s="763"/>
      <c r="AJ163" s="763"/>
      <c r="AK163" s="763"/>
      <c r="AL163" s="763"/>
      <c r="AM163" s="763"/>
      <c r="AN163" s="430"/>
      <c r="AO163" s="765"/>
    </row>
    <row r="164" spans="1:41" x14ac:dyDescent="0.2">
      <c r="A164" s="84"/>
      <c r="B164" s="84"/>
    </row>
    <row r="165" spans="1:41" ht="15" x14ac:dyDescent="0.25">
      <c r="A165" s="63" t="s">
        <v>374</v>
      </c>
      <c r="B165" s="64"/>
    </row>
    <row r="166" spans="1:41" ht="30" customHeight="1" x14ac:dyDescent="0.2">
      <c r="A166" s="1292" t="s">
        <v>604</v>
      </c>
      <c r="B166" s="1292"/>
      <c r="C166" s="1292"/>
      <c r="D166" s="1292"/>
      <c r="E166" s="1292"/>
      <c r="F166" s="1292"/>
      <c r="G166" s="1292"/>
      <c r="H166" s="1292"/>
      <c r="I166" s="1292"/>
      <c r="J166" s="1292"/>
      <c r="K166" s="1292"/>
      <c r="L166" s="1292"/>
      <c r="M166" s="1292"/>
      <c r="N166" s="1292"/>
      <c r="O166" s="1292"/>
      <c r="P166" s="1292"/>
      <c r="Q166" s="1292"/>
      <c r="R166" s="1292"/>
      <c r="S166" s="1292"/>
      <c r="T166" s="1292"/>
      <c r="U166" s="1292"/>
      <c r="V166" s="1292"/>
      <c r="W166" s="1292"/>
      <c r="X166" s="1292"/>
      <c r="Y166" s="1292"/>
      <c r="Z166" s="1292"/>
      <c r="AA166" s="1292"/>
      <c r="AB166" s="1292"/>
      <c r="AC166" s="1292"/>
      <c r="AD166" s="1292"/>
      <c r="AE166" s="1292"/>
      <c r="AF166" s="1292"/>
      <c r="AG166" s="1292"/>
      <c r="AH166" s="1292"/>
      <c r="AI166" s="1292"/>
      <c r="AJ166" s="1292"/>
      <c r="AK166" s="1292"/>
      <c r="AL166" s="1292"/>
      <c r="AM166" s="1292"/>
      <c r="AN166" s="1292"/>
    </row>
    <row r="167" spans="1:41" ht="13.5" thickBot="1" x14ac:dyDescent="0.25"/>
    <row r="168" spans="1:41" ht="29.25" customHeight="1" x14ac:dyDescent="0.2">
      <c r="A168" s="1257"/>
      <c r="B168" s="1171" t="s">
        <v>19</v>
      </c>
      <c r="C168" s="1171" t="s">
        <v>1</v>
      </c>
      <c r="D168" s="1171" t="s">
        <v>2</v>
      </c>
      <c r="E168" s="1171" t="s">
        <v>69</v>
      </c>
      <c r="F168" s="1193" t="s">
        <v>696</v>
      </c>
      <c r="G168" s="1170" t="s">
        <v>592</v>
      </c>
      <c r="H168" s="1171"/>
      <c r="I168" s="1171"/>
      <c r="J168" s="1171" t="s">
        <v>6</v>
      </c>
      <c r="K168" s="1171"/>
      <c r="L168" s="1171"/>
      <c r="M168" s="1171" t="s">
        <v>7</v>
      </c>
      <c r="N168" s="1171"/>
      <c r="O168" s="1171"/>
      <c r="P168" s="1171" t="s">
        <v>8</v>
      </c>
      <c r="Q168" s="1171"/>
      <c r="R168" s="1171"/>
      <c r="S168" s="1171" t="s">
        <v>9</v>
      </c>
      <c r="T168" s="1171"/>
      <c r="U168" s="1171"/>
      <c r="V168" s="1171" t="s">
        <v>10</v>
      </c>
      <c r="W168" s="1171"/>
      <c r="X168" s="1171"/>
      <c r="Y168" s="1171" t="s">
        <v>11</v>
      </c>
      <c r="Z168" s="1171"/>
      <c r="AA168" s="1171"/>
      <c r="AB168" s="1171" t="s">
        <v>12</v>
      </c>
      <c r="AC168" s="1171"/>
      <c r="AD168" s="1171"/>
      <c r="AE168" s="1171" t="s">
        <v>13</v>
      </c>
      <c r="AF168" s="1171"/>
      <c r="AG168" s="1171"/>
      <c r="AH168" s="1171" t="s">
        <v>14</v>
      </c>
      <c r="AI168" s="1171"/>
      <c r="AJ168" s="1171"/>
      <c r="AK168" s="1171" t="s">
        <v>15</v>
      </c>
      <c r="AL168" s="1171"/>
      <c r="AM168" s="1171"/>
      <c r="AN168" s="1172" t="s">
        <v>593</v>
      </c>
      <c r="AO168" s="1172"/>
    </row>
    <row r="169" spans="1:41" ht="22.5" customHeight="1" thickBot="1" x14ac:dyDescent="0.25">
      <c r="A169" s="1176"/>
      <c r="B169" s="1178"/>
      <c r="C169" s="1178"/>
      <c r="D169" s="1178"/>
      <c r="E169" s="1178"/>
      <c r="F169" s="1180"/>
      <c r="G169" s="73" t="s">
        <v>16</v>
      </c>
      <c r="H169" s="67" t="s">
        <v>17</v>
      </c>
      <c r="I169" s="67" t="s">
        <v>18</v>
      </c>
      <c r="J169" s="67" t="s">
        <v>16</v>
      </c>
      <c r="K169" s="67" t="s">
        <v>17</v>
      </c>
      <c r="L169" s="67" t="s">
        <v>18</v>
      </c>
      <c r="M169" s="67" t="s">
        <v>16</v>
      </c>
      <c r="N169" s="67" t="s">
        <v>17</v>
      </c>
      <c r="O169" s="67" t="s">
        <v>18</v>
      </c>
      <c r="P169" s="67" t="s">
        <v>16</v>
      </c>
      <c r="Q169" s="67" t="s">
        <v>17</v>
      </c>
      <c r="R169" s="67" t="s">
        <v>18</v>
      </c>
      <c r="S169" s="67" t="s">
        <v>16</v>
      </c>
      <c r="T169" s="67" t="s">
        <v>17</v>
      </c>
      <c r="U169" s="67" t="s">
        <v>18</v>
      </c>
      <c r="V169" s="67" t="s">
        <v>16</v>
      </c>
      <c r="W169" s="67" t="s">
        <v>17</v>
      </c>
      <c r="X169" s="67" t="s">
        <v>18</v>
      </c>
      <c r="Y169" s="67" t="s">
        <v>16</v>
      </c>
      <c r="Z169" s="67" t="s">
        <v>17</v>
      </c>
      <c r="AA169" s="67" t="s">
        <v>18</v>
      </c>
      <c r="AB169" s="67" t="s">
        <v>16</v>
      </c>
      <c r="AC169" s="67" t="s">
        <v>17</v>
      </c>
      <c r="AD169" s="67" t="s">
        <v>18</v>
      </c>
      <c r="AE169" s="67" t="s">
        <v>16</v>
      </c>
      <c r="AF169" s="67" t="s">
        <v>17</v>
      </c>
      <c r="AG169" s="67" t="s">
        <v>18</v>
      </c>
      <c r="AH169" s="67" t="s">
        <v>16</v>
      </c>
      <c r="AI169" s="67" t="s">
        <v>17</v>
      </c>
      <c r="AJ169" s="67" t="s">
        <v>18</v>
      </c>
      <c r="AK169" s="67" t="s">
        <v>16</v>
      </c>
      <c r="AL169" s="67" t="s">
        <v>17</v>
      </c>
      <c r="AM169" s="67" t="s">
        <v>18</v>
      </c>
      <c r="AN169" s="1249"/>
      <c r="AO169" s="1249"/>
    </row>
    <row r="170" spans="1:41" ht="63" customHeight="1" thickBot="1" x14ac:dyDescent="0.25">
      <c r="A170" s="361" t="s">
        <v>753</v>
      </c>
      <c r="B170" s="1250" t="s">
        <v>138</v>
      </c>
      <c r="C170" s="1251" t="s">
        <v>139</v>
      </c>
      <c r="D170" s="1252" t="s">
        <v>140</v>
      </c>
      <c r="E170" s="1252" t="s">
        <v>72</v>
      </c>
      <c r="F170" s="1253" t="s">
        <v>23</v>
      </c>
      <c r="G170" s="1254" t="s">
        <v>57</v>
      </c>
      <c r="H170" s="1255" t="s">
        <v>57</v>
      </c>
      <c r="I170" s="1329">
        <v>22500</v>
      </c>
      <c r="J170" s="753" t="s">
        <v>57</v>
      </c>
      <c r="K170" s="753" t="s">
        <v>57</v>
      </c>
      <c r="L170" s="755">
        <v>0</v>
      </c>
      <c r="M170" s="753" t="s">
        <v>57</v>
      </c>
      <c r="N170" s="753" t="s">
        <v>57</v>
      </c>
      <c r="O170" s="755">
        <v>0</v>
      </c>
      <c r="P170" s="753" t="s">
        <v>57</v>
      </c>
      <c r="Q170" s="753" t="s">
        <v>57</v>
      </c>
      <c r="R170" s="327">
        <v>4818</v>
      </c>
      <c r="S170" s="753" t="s">
        <v>57</v>
      </c>
      <c r="T170" s="753" t="s">
        <v>57</v>
      </c>
      <c r="U170" s="327">
        <v>7010</v>
      </c>
      <c r="V170" s="753" t="s">
        <v>57</v>
      </c>
      <c r="W170" s="753" t="s">
        <v>57</v>
      </c>
      <c r="X170" s="327">
        <v>7143</v>
      </c>
      <c r="Y170" s="753" t="s">
        <v>57</v>
      </c>
      <c r="Z170" s="753" t="s">
        <v>57</v>
      </c>
      <c r="AA170" s="327">
        <v>7821</v>
      </c>
      <c r="AB170" s="1038" t="s">
        <v>57</v>
      </c>
      <c r="AC170" s="1038" t="s">
        <v>57</v>
      </c>
      <c r="AD170" s="530">
        <v>22504</v>
      </c>
      <c r="AE170" s="68"/>
      <c r="AF170" s="68"/>
      <c r="AG170" s="68"/>
      <c r="AH170" s="68"/>
      <c r="AI170" s="68"/>
      <c r="AJ170" s="68"/>
      <c r="AK170" s="68"/>
      <c r="AL170" s="68"/>
      <c r="AM170" s="68"/>
      <c r="AN170" s="587" t="s">
        <v>908</v>
      </c>
      <c r="AO170" s="434"/>
    </row>
    <row r="171" spans="1:41" ht="63" customHeight="1" thickBot="1" x14ac:dyDescent="0.25">
      <c r="A171" s="362" t="s">
        <v>754</v>
      </c>
      <c r="B171" s="1240"/>
      <c r="C171" s="1242"/>
      <c r="D171" s="1244"/>
      <c r="E171" s="1244"/>
      <c r="F171" s="1246"/>
      <c r="G171" s="1248"/>
      <c r="H171" s="1236"/>
      <c r="I171" s="1330"/>
      <c r="J171" s="754" t="s">
        <v>57</v>
      </c>
      <c r="K171" s="754" t="s">
        <v>57</v>
      </c>
      <c r="L171" s="756">
        <v>0</v>
      </c>
      <c r="M171" s="754" t="s">
        <v>57</v>
      </c>
      <c r="N171" s="754" t="s">
        <v>57</v>
      </c>
      <c r="O171" s="756">
        <v>0</v>
      </c>
      <c r="P171" s="754" t="s">
        <v>57</v>
      </c>
      <c r="Q171" s="754" t="s">
        <v>57</v>
      </c>
      <c r="R171" s="144">
        <v>0</v>
      </c>
      <c r="S171" s="754" t="s">
        <v>57</v>
      </c>
      <c r="T171" s="754" t="s">
        <v>57</v>
      </c>
      <c r="U171" s="144">
        <v>575</v>
      </c>
      <c r="V171" s="754" t="s">
        <v>57</v>
      </c>
      <c r="W171" s="754" t="s">
        <v>57</v>
      </c>
      <c r="X171" s="756">
        <v>758</v>
      </c>
      <c r="Y171" s="754" t="s">
        <v>57</v>
      </c>
      <c r="Z171" s="754" t="s">
        <v>57</v>
      </c>
      <c r="AA171" s="144">
        <v>840</v>
      </c>
      <c r="AB171" s="1039" t="s">
        <v>57</v>
      </c>
      <c r="AC171" s="1039" t="s">
        <v>57</v>
      </c>
      <c r="AD171" s="598">
        <v>840</v>
      </c>
      <c r="AE171" s="763"/>
      <c r="AF171" s="763"/>
      <c r="AG171" s="763"/>
      <c r="AH171" s="763"/>
      <c r="AI171" s="763"/>
      <c r="AJ171" s="763"/>
      <c r="AK171" s="763"/>
      <c r="AL171" s="763"/>
      <c r="AM171" s="763"/>
      <c r="AN171" s="379" t="s">
        <v>808</v>
      </c>
      <c r="AO171" s="434"/>
    </row>
    <row r="172" spans="1:41" ht="65.25" customHeight="1" thickBot="1" x14ac:dyDescent="0.25">
      <c r="A172" s="361" t="s">
        <v>753</v>
      </c>
      <c r="B172" s="1250" t="s">
        <v>141</v>
      </c>
      <c r="C172" s="1251" t="s">
        <v>142</v>
      </c>
      <c r="D172" s="1252" t="s">
        <v>122</v>
      </c>
      <c r="E172" s="1252" t="s">
        <v>72</v>
      </c>
      <c r="F172" s="1253" t="s">
        <v>23</v>
      </c>
      <c r="G172" s="1254" t="s">
        <v>57</v>
      </c>
      <c r="H172" s="1255" t="s">
        <v>57</v>
      </c>
      <c r="I172" s="1329">
        <v>80</v>
      </c>
      <c r="J172" s="753" t="s">
        <v>57</v>
      </c>
      <c r="K172" s="753" t="s">
        <v>57</v>
      </c>
      <c r="L172" s="755">
        <v>0</v>
      </c>
      <c r="M172" s="753" t="s">
        <v>57</v>
      </c>
      <c r="N172" s="753" t="s">
        <v>57</v>
      </c>
      <c r="O172" s="755">
        <v>0</v>
      </c>
      <c r="P172" s="753" t="s">
        <v>57</v>
      </c>
      <c r="Q172" s="753" t="s">
        <v>57</v>
      </c>
      <c r="R172" s="755">
        <v>42.07</v>
      </c>
      <c r="S172" s="753" t="s">
        <v>57</v>
      </c>
      <c r="T172" s="753" t="s">
        <v>57</v>
      </c>
      <c r="U172" s="327">
        <v>58</v>
      </c>
      <c r="V172" s="753" t="s">
        <v>57</v>
      </c>
      <c r="W172" s="753" t="s">
        <v>57</v>
      </c>
      <c r="X172" s="755">
        <v>59.74</v>
      </c>
      <c r="Y172" s="753" t="s">
        <v>57</v>
      </c>
      <c r="Z172" s="753" t="s">
        <v>57</v>
      </c>
      <c r="AA172" s="383">
        <v>70.69</v>
      </c>
      <c r="AB172" s="1038" t="s">
        <v>57</v>
      </c>
      <c r="AC172" s="1038" t="s">
        <v>57</v>
      </c>
      <c r="AD172" s="321">
        <v>70.69</v>
      </c>
      <c r="AE172" s="68"/>
      <c r="AF172" s="68"/>
      <c r="AG172" s="68"/>
      <c r="AH172" s="68"/>
      <c r="AI172" s="68"/>
      <c r="AJ172" s="68"/>
      <c r="AK172" s="68"/>
      <c r="AL172" s="68"/>
      <c r="AM172" s="68"/>
      <c r="AN172" s="587"/>
      <c r="AO172" s="435"/>
    </row>
    <row r="173" spans="1:41" ht="65.25" customHeight="1" thickBot="1" x14ac:dyDescent="0.25">
      <c r="A173" s="362" t="s">
        <v>754</v>
      </c>
      <c r="B173" s="1240"/>
      <c r="C173" s="1242"/>
      <c r="D173" s="1244"/>
      <c r="E173" s="1244"/>
      <c r="F173" s="1246"/>
      <c r="G173" s="1248"/>
      <c r="H173" s="1236"/>
      <c r="I173" s="1330"/>
      <c r="J173" s="754" t="s">
        <v>57</v>
      </c>
      <c r="K173" s="754" t="s">
        <v>57</v>
      </c>
      <c r="L173" s="756">
        <v>0</v>
      </c>
      <c r="M173" s="754" t="s">
        <v>57</v>
      </c>
      <c r="N173" s="754" t="s">
        <v>57</v>
      </c>
      <c r="O173" s="756">
        <v>0</v>
      </c>
      <c r="P173" s="754" t="s">
        <v>57</v>
      </c>
      <c r="Q173" s="754" t="s">
        <v>57</v>
      </c>
      <c r="R173" s="756">
        <v>0</v>
      </c>
      <c r="S173" s="754" t="s">
        <v>57</v>
      </c>
      <c r="T173" s="754" t="s">
        <v>57</v>
      </c>
      <c r="U173" s="562">
        <v>8.93</v>
      </c>
      <c r="V173" s="754" t="s">
        <v>57</v>
      </c>
      <c r="W173" s="754" t="s">
        <v>57</v>
      </c>
      <c r="X173" s="756">
        <v>33.72</v>
      </c>
      <c r="Y173" s="754" t="s">
        <v>57</v>
      </c>
      <c r="Z173" s="754" t="s">
        <v>57</v>
      </c>
      <c r="AA173" s="562">
        <v>55.54</v>
      </c>
      <c r="AB173" s="1039" t="s">
        <v>57</v>
      </c>
      <c r="AC173" s="1039" t="s">
        <v>57</v>
      </c>
      <c r="AD173" s="598">
        <v>62.73</v>
      </c>
      <c r="AE173" s="763"/>
      <c r="AF173" s="763"/>
      <c r="AG173" s="763"/>
      <c r="AH173" s="763"/>
      <c r="AI173" s="763"/>
      <c r="AJ173" s="763"/>
      <c r="AK173" s="763"/>
      <c r="AL173" s="763"/>
      <c r="AM173" s="763"/>
      <c r="AN173" s="578"/>
      <c r="AO173" s="489"/>
    </row>
    <row r="175" spans="1:41" ht="15" x14ac:dyDescent="0.25">
      <c r="A175" s="63" t="s">
        <v>375</v>
      </c>
      <c r="B175" s="64"/>
    </row>
    <row r="176" spans="1:41" ht="20.25" customHeight="1" x14ac:dyDescent="0.2">
      <c r="A176" s="78" t="s">
        <v>605</v>
      </c>
    </row>
    <row r="177" spans="1:41" ht="5.25" customHeight="1" thickBot="1" x14ac:dyDescent="0.25"/>
    <row r="178" spans="1:41" ht="27.75" customHeight="1" thickBot="1" x14ac:dyDescent="0.25">
      <c r="A178" s="1257"/>
      <c r="B178" s="1171" t="s">
        <v>19</v>
      </c>
      <c r="C178" s="1171" t="s">
        <v>1</v>
      </c>
      <c r="D178" s="1171" t="s">
        <v>2</v>
      </c>
      <c r="E178" s="1171" t="s">
        <v>69</v>
      </c>
      <c r="F178" s="1193" t="s">
        <v>696</v>
      </c>
      <c r="G178" s="1170" t="s">
        <v>592</v>
      </c>
      <c r="H178" s="1171"/>
      <c r="I178" s="1171"/>
      <c r="J178" s="1171" t="s">
        <v>6</v>
      </c>
      <c r="K178" s="1171"/>
      <c r="L178" s="1171"/>
      <c r="M178" s="1171" t="s">
        <v>7</v>
      </c>
      <c r="N178" s="1171"/>
      <c r="O178" s="1171"/>
      <c r="P178" s="1171" t="s">
        <v>8</v>
      </c>
      <c r="Q178" s="1171"/>
      <c r="R178" s="1171"/>
      <c r="S178" s="1171" t="s">
        <v>9</v>
      </c>
      <c r="T178" s="1171"/>
      <c r="U178" s="1171"/>
      <c r="V178" s="1171" t="s">
        <v>10</v>
      </c>
      <c r="W178" s="1171"/>
      <c r="X178" s="1171"/>
      <c r="Y178" s="1171" t="s">
        <v>11</v>
      </c>
      <c r="Z178" s="1171"/>
      <c r="AA178" s="1171"/>
      <c r="AB178" s="1171" t="s">
        <v>12</v>
      </c>
      <c r="AC178" s="1171"/>
      <c r="AD178" s="1171"/>
      <c r="AE178" s="1171" t="s">
        <v>13</v>
      </c>
      <c r="AF178" s="1171"/>
      <c r="AG178" s="1171"/>
      <c r="AH178" s="1171" t="s">
        <v>14</v>
      </c>
      <c r="AI178" s="1171"/>
      <c r="AJ178" s="1171"/>
      <c r="AK178" s="1171" t="s">
        <v>15</v>
      </c>
      <c r="AL178" s="1171"/>
      <c r="AM178" s="1171"/>
      <c r="AN178" s="1337" t="s">
        <v>593</v>
      </c>
      <c r="AO178" s="1337"/>
    </row>
    <row r="179" spans="1:41" ht="21" customHeight="1" thickBot="1" x14ac:dyDescent="0.25">
      <c r="A179" s="1176"/>
      <c r="B179" s="1178"/>
      <c r="C179" s="1178"/>
      <c r="D179" s="1178"/>
      <c r="E179" s="1178"/>
      <c r="F179" s="1180"/>
      <c r="G179" s="73" t="s">
        <v>16</v>
      </c>
      <c r="H179" s="67" t="s">
        <v>17</v>
      </c>
      <c r="I179" s="67" t="s">
        <v>18</v>
      </c>
      <c r="J179" s="67" t="s">
        <v>16</v>
      </c>
      <c r="K179" s="67" t="s">
        <v>17</v>
      </c>
      <c r="L179" s="67" t="s">
        <v>18</v>
      </c>
      <c r="M179" s="67" t="s">
        <v>16</v>
      </c>
      <c r="N179" s="67" t="s">
        <v>17</v>
      </c>
      <c r="O179" s="67" t="s">
        <v>18</v>
      </c>
      <c r="P179" s="67" t="s">
        <v>16</v>
      </c>
      <c r="Q179" s="67" t="s">
        <v>17</v>
      </c>
      <c r="R179" s="67" t="s">
        <v>18</v>
      </c>
      <c r="S179" s="67" t="s">
        <v>16</v>
      </c>
      <c r="T179" s="67" t="s">
        <v>17</v>
      </c>
      <c r="U179" s="67" t="s">
        <v>18</v>
      </c>
      <c r="V179" s="67" t="s">
        <v>16</v>
      </c>
      <c r="W179" s="67" t="s">
        <v>17</v>
      </c>
      <c r="X179" s="67" t="s">
        <v>18</v>
      </c>
      <c r="Y179" s="67" t="s">
        <v>16</v>
      </c>
      <c r="Z179" s="67" t="s">
        <v>17</v>
      </c>
      <c r="AA179" s="67" t="s">
        <v>18</v>
      </c>
      <c r="AB179" s="67" t="s">
        <v>16</v>
      </c>
      <c r="AC179" s="67" t="s">
        <v>17</v>
      </c>
      <c r="AD179" s="67" t="s">
        <v>18</v>
      </c>
      <c r="AE179" s="67" t="s">
        <v>16</v>
      </c>
      <c r="AF179" s="67" t="s">
        <v>17</v>
      </c>
      <c r="AG179" s="67" t="s">
        <v>18</v>
      </c>
      <c r="AH179" s="67" t="s">
        <v>16</v>
      </c>
      <c r="AI179" s="67" t="s">
        <v>17</v>
      </c>
      <c r="AJ179" s="67" t="s">
        <v>18</v>
      </c>
      <c r="AK179" s="67" t="s">
        <v>16</v>
      </c>
      <c r="AL179" s="67" t="s">
        <v>17</v>
      </c>
      <c r="AM179" s="67" t="s">
        <v>18</v>
      </c>
      <c r="AN179" s="1337"/>
      <c r="AO179" s="1337"/>
    </row>
    <row r="180" spans="1:41" ht="90" customHeight="1" x14ac:dyDescent="0.2">
      <c r="A180" s="361" t="s">
        <v>753</v>
      </c>
      <c r="B180" s="1250" t="s">
        <v>143</v>
      </c>
      <c r="C180" s="1251" t="s">
        <v>144</v>
      </c>
      <c r="D180" s="1252" t="s">
        <v>145</v>
      </c>
      <c r="E180" s="1252" t="s">
        <v>72</v>
      </c>
      <c r="F180" s="1253" t="s">
        <v>23</v>
      </c>
      <c r="G180" s="1254" t="s">
        <v>57</v>
      </c>
      <c r="H180" s="1255" t="s">
        <v>57</v>
      </c>
      <c r="I180" s="1329">
        <v>260000</v>
      </c>
      <c r="J180" s="753" t="s">
        <v>57</v>
      </c>
      <c r="K180" s="753" t="s">
        <v>57</v>
      </c>
      <c r="L180" s="755">
        <v>0</v>
      </c>
      <c r="M180" s="753" t="s">
        <v>57</v>
      </c>
      <c r="N180" s="753" t="s">
        <v>57</v>
      </c>
      <c r="O180" s="755">
        <v>0</v>
      </c>
      <c r="P180" s="753" t="s">
        <v>57</v>
      </c>
      <c r="Q180" s="753" t="s">
        <v>57</v>
      </c>
      <c r="R180" s="327">
        <v>271791</v>
      </c>
      <c r="S180" s="753" t="s">
        <v>57</v>
      </c>
      <c r="T180" s="753" t="s">
        <v>57</v>
      </c>
      <c r="U180" s="327">
        <v>336059</v>
      </c>
      <c r="V180" s="753" t="s">
        <v>57</v>
      </c>
      <c r="W180" s="753" t="s">
        <v>57</v>
      </c>
      <c r="X180" s="327">
        <v>360188</v>
      </c>
      <c r="Y180" s="753" t="s">
        <v>57</v>
      </c>
      <c r="Z180" s="753" t="s">
        <v>57</v>
      </c>
      <c r="AA180" s="327">
        <v>357423</v>
      </c>
      <c r="AB180" s="1038" t="s">
        <v>57</v>
      </c>
      <c r="AC180" s="1038" t="s">
        <v>57</v>
      </c>
      <c r="AD180" s="530">
        <v>372254</v>
      </c>
      <c r="AE180" s="68"/>
      <c r="AF180" s="68"/>
      <c r="AG180" s="68"/>
      <c r="AH180" s="68"/>
      <c r="AI180" s="68"/>
      <c r="AJ180" s="68"/>
      <c r="AK180" s="68"/>
      <c r="AL180" s="68"/>
      <c r="AM180" s="68"/>
      <c r="AN180" s="584" t="s">
        <v>892</v>
      </c>
      <c r="AO180" s="434"/>
    </row>
    <row r="181" spans="1:41" ht="42.75" customHeight="1" thickBot="1" x14ac:dyDescent="0.25">
      <c r="A181" s="362" t="s">
        <v>754</v>
      </c>
      <c r="B181" s="1240"/>
      <c r="C181" s="1242"/>
      <c r="D181" s="1244"/>
      <c r="E181" s="1244"/>
      <c r="F181" s="1246"/>
      <c r="G181" s="1248"/>
      <c r="H181" s="1236"/>
      <c r="I181" s="1330"/>
      <c r="J181" s="754" t="s">
        <v>57</v>
      </c>
      <c r="K181" s="754" t="s">
        <v>57</v>
      </c>
      <c r="L181" s="756">
        <v>0</v>
      </c>
      <c r="M181" s="754" t="s">
        <v>57</v>
      </c>
      <c r="N181" s="754" t="s">
        <v>57</v>
      </c>
      <c r="O181" s="756">
        <v>0</v>
      </c>
      <c r="P181" s="754" t="s">
        <v>57</v>
      </c>
      <c r="Q181" s="754" t="s">
        <v>57</v>
      </c>
      <c r="R181" s="756">
        <v>0</v>
      </c>
      <c r="S181" s="754" t="s">
        <v>57</v>
      </c>
      <c r="T181" s="754" t="s">
        <v>57</v>
      </c>
      <c r="U181" s="144">
        <v>0</v>
      </c>
      <c r="V181" s="754" t="s">
        <v>57</v>
      </c>
      <c r="W181" s="754" t="s">
        <v>57</v>
      </c>
      <c r="X181" s="756">
        <v>0</v>
      </c>
      <c r="Y181" s="754" t="s">
        <v>57</v>
      </c>
      <c r="Z181" s="754" t="s">
        <v>57</v>
      </c>
      <c r="AA181" s="144">
        <v>5755</v>
      </c>
      <c r="AB181" s="1039" t="s">
        <v>57</v>
      </c>
      <c r="AC181" s="1039" t="s">
        <v>57</v>
      </c>
      <c r="AD181" s="766">
        <v>72855</v>
      </c>
      <c r="AE181" s="763"/>
      <c r="AF181" s="763"/>
      <c r="AG181" s="763"/>
      <c r="AH181" s="763"/>
      <c r="AI181" s="763"/>
      <c r="AJ181" s="763"/>
      <c r="AK181" s="763"/>
      <c r="AL181" s="763"/>
      <c r="AM181" s="763"/>
      <c r="AN181" s="379" t="s">
        <v>808</v>
      </c>
      <c r="AO181" s="765"/>
    </row>
    <row r="182" spans="1:41" ht="54" customHeight="1" x14ac:dyDescent="0.2">
      <c r="A182" s="361" t="s">
        <v>753</v>
      </c>
      <c r="B182" s="1239" t="s">
        <v>146</v>
      </c>
      <c r="C182" s="1241" t="s">
        <v>147</v>
      </c>
      <c r="D182" s="1243" t="s">
        <v>40</v>
      </c>
      <c r="E182" s="1243" t="s">
        <v>72</v>
      </c>
      <c r="F182" s="1245" t="s">
        <v>23</v>
      </c>
      <c r="G182" s="1247" t="s">
        <v>57</v>
      </c>
      <c r="H182" s="1235" t="s">
        <v>57</v>
      </c>
      <c r="I182" s="1338">
        <v>68</v>
      </c>
      <c r="J182" s="70" t="s">
        <v>57</v>
      </c>
      <c r="K182" s="70" t="s">
        <v>57</v>
      </c>
      <c r="L182" s="85">
        <v>0</v>
      </c>
      <c r="M182" s="70" t="s">
        <v>57</v>
      </c>
      <c r="N182" s="70" t="s">
        <v>57</v>
      </c>
      <c r="O182" s="85">
        <v>0</v>
      </c>
      <c r="P182" s="70" t="s">
        <v>57</v>
      </c>
      <c r="Q182" s="70" t="s">
        <v>57</v>
      </c>
      <c r="R182" s="85">
        <v>12</v>
      </c>
      <c r="S182" s="70" t="s">
        <v>57</v>
      </c>
      <c r="T182" s="70" t="s">
        <v>57</v>
      </c>
      <c r="U182" s="148">
        <v>58</v>
      </c>
      <c r="V182" s="70" t="s">
        <v>57</v>
      </c>
      <c r="W182" s="70" t="s">
        <v>57</v>
      </c>
      <c r="X182" s="85">
        <v>67</v>
      </c>
      <c r="Y182" s="70" t="s">
        <v>57</v>
      </c>
      <c r="Z182" s="70" t="s">
        <v>57</v>
      </c>
      <c r="AA182" s="359">
        <v>65</v>
      </c>
      <c r="AB182" s="70" t="s">
        <v>57</v>
      </c>
      <c r="AC182" s="70" t="s">
        <v>57</v>
      </c>
      <c r="AD182" s="509">
        <v>73</v>
      </c>
      <c r="AE182" s="71"/>
      <c r="AF182" s="71"/>
      <c r="AG182" s="71"/>
      <c r="AH182" s="71"/>
      <c r="AI182" s="71"/>
      <c r="AJ182" s="71"/>
      <c r="AK182" s="71"/>
      <c r="AL182" s="71"/>
      <c r="AM182" s="71"/>
      <c r="AN182" s="587" t="s">
        <v>908</v>
      </c>
      <c r="AO182" s="484"/>
    </row>
    <row r="183" spans="1:41" ht="39" customHeight="1" thickBot="1" x14ac:dyDescent="0.25">
      <c r="A183" s="362" t="s">
        <v>754</v>
      </c>
      <c r="B183" s="1240"/>
      <c r="C183" s="1242"/>
      <c r="D183" s="1244"/>
      <c r="E183" s="1244"/>
      <c r="F183" s="1246"/>
      <c r="G183" s="1248"/>
      <c r="H183" s="1236"/>
      <c r="I183" s="1330"/>
      <c r="J183" s="754" t="s">
        <v>57</v>
      </c>
      <c r="K183" s="754" t="s">
        <v>57</v>
      </c>
      <c r="L183" s="756">
        <v>0</v>
      </c>
      <c r="M183" s="754" t="s">
        <v>57</v>
      </c>
      <c r="N183" s="754" t="s">
        <v>57</v>
      </c>
      <c r="O183" s="756">
        <v>0</v>
      </c>
      <c r="P183" s="754" t="s">
        <v>57</v>
      </c>
      <c r="Q183" s="754" t="s">
        <v>57</v>
      </c>
      <c r="R183" s="756">
        <v>0</v>
      </c>
      <c r="S183" s="754" t="s">
        <v>57</v>
      </c>
      <c r="T183" s="754" t="s">
        <v>57</v>
      </c>
      <c r="U183" s="144">
        <v>3</v>
      </c>
      <c r="V183" s="754" t="s">
        <v>57</v>
      </c>
      <c r="W183" s="754" t="s">
        <v>57</v>
      </c>
      <c r="X183" s="756">
        <v>20</v>
      </c>
      <c r="Y183" s="754" t="s">
        <v>57</v>
      </c>
      <c r="Z183" s="754" t="s">
        <v>57</v>
      </c>
      <c r="AA183" s="144">
        <v>40</v>
      </c>
      <c r="AB183" s="1039" t="s">
        <v>57</v>
      </c>
      <c r="AC183" s="1039" t="s">
        <v>57</v>
      </c>
      <c r="AD183" s="598">
        <v>42</v>
      </c>
      <c r="AE183" s="763"/>
      <c r="AF183" s="763"/>
      <c r="AG183" s="763"/>
      <c r="AH183" s="763"/>
      <c r="AI183" s="763"/>
      <c r="AJ183" s="763"/>
      <c r="AK183" s="763"/>
      <c r="AL183" s="763"/>
      <c r="AM183" s="763"/>
      <c r="AN183" s="430"/>
      <c r="AO183" s="765"/>
    </row>
    <row r="185" spans="1:41" ht="15" x14ac:dyDescent="0.25">
      <c r="A185" s="63" t="s">
        <v>376</v>
      </c>
      <c r="B185" s="64"/>
    </row>
    <row r="186" spans="1:41" ht="18.75" customHeight="1" x14ac:dyDescent="0.2">
      <c r="A186" s="78" t="s">
        <v>606</v>
      </c>
    </row>
    <row r="187" spans="1:41" ht="13.5" thickBot="1" x14ac:dyDescent="0.25"/>
    <row r="188" spans="1:41" ht="27" customHeight="1" thickBot="1" x14ac:dyDescent="0.25">
      <c r="A188" s="1257"/>
      <c r="B188" s="1171" t="s">
        <v>19</v>
      </c>
      <c r="C188" s="1171" t="s">
        <v>1</v>
      </c>
      <c r="D188" s="1171" t="s">
        <v>2</v>
      </c>
      <c r="E188" s="1171" t="s">
        <v>69</v>
      </c>
      <c r="F188" s="1193" t="s">
        <v>696</v>
      </c>
      <c r="G188" s="1170" t="s">
        <v>592</v>
      </c>
      <c r="H188" s="1171"/>
      <c r="I188" s="1171"/>
      <c r="J188" s="1171" t="s">
        <v>6</v>
      </c>
      <c r="K188" s="1171"/>
      <c r="L188" s="1171"/>
      <c r="M188" s="1171" t="s">
        <v>7</v>
      </c>
      <c r="N188" s="1171"/>
      <c r="O188" s="1171"/>
      <c r="P188" s="1171" t="s">
        <v>8</v>
      </c>
      <c r="Q188" s="1171"/>
      <c r="R188" s="1171"/>
      <c r="S188" s="1171" t="s">
        <v>9</v>
      </c>
      <c r="T188" s="1171"/>
      <c r="U188" s="1171"/>
      <c r="V188" s="1171" t="s">
        <v>10</v>
      </c>
      <c r="W188" s="1171"/>
      <c r="X188" s="1171"/>
      <c r="Y188" s="1171" t="s">
        <v>11</v>
      </c>
      <c r="Z188" s="1171"/>
      <c r="AA188" s="1171"/>
      <c r="AB188" s="1171" t="s">
        <v>12</v>
      </c>
      <c r="AC188" s="1171"/>
      <c r="AD188" s="1171"/>
      <c r="AE188" s="1171" t="s">
        <v>13</v>
      </c>
      <c r="AF188" s="1171"/>
      <c r="AG188" s="1171"/>
      <c r="AH188" s="1171" t="s">
        <v>14</v>
      </c>
      <c r="AI188" s="1171"/>
      <c r="AJ188" s="1171"/>
      <c r="AK188" s="1171" t="s">
        <v>15</v>
      </c>
      <c r="AL188" s="1171"/>
      <c r="AM188" s="1171"/>
      <c r="AN188" s="1337" t="s">
        <v>593</v>
      </c>
      <c r="AO188" s="1337"/>
    </row>
    <row r="189" spans="1:41" ht="20.25" customHeight="1" thickBot="1" x14ac:dyDescent="0.25">
      <c r="A189" s="1176"/>
      <c r="B189" s="1178"/>
      <c r="C189" s="1178"/>
      <c r="D189" s="1178"/>
      <c r="E189" s="1178"/>
      <c r="F189" s="1180"/>
      <c r="G189" s="73" t="s">
        <v>16</v>
      </c>
      <c r="H189" s="67" t="s">
        <v>17</v>
      </c>
      <c r="I189" s="67" t="s">
        <v>18</v>
      </c>
      <c r="J189" s="67" t="s">
        <v>16</v>
      </c>
      <c r="K189" s="67" t="s">
        <v>17</v>
      </c>
      <c r="L189" s="67" t="s">
        <v>18</v>
      </c>
      <c r="M189" s="67" t="s">
        <v>16</v>
      </c>
      <c r="N189" s="67" t="s">
        <v>17</v>
      </c>
      <c r="O189" s="67" t="s">
        <v>18</v>
      </c>
      <c r="P189" s="67" t="s">
        <v>16</v>
      </c>
      <c r="Q189" s="67" t="s">
        <v>17</v>
      </c>
      <c r="R189" s="67" t="s">
        <v>18</v>
      </c>
      <c r="S189" s="67" t="s">
        <v>16</v>
      </c>
      <c r="T189" s="67" t="s">
        <v>17</v>
      </c>
      <c r="U189" s="67" t="s">
        <v>18</v>
      </c>
      <c r="V189" s="67" t="s">
        <v>16</v>
      </c>
      <c r="W189" s="67" t="s">
        <v>17</v>
      </c>
      <c r="X189" s="67" t="s">
        <v>18</v>
      </c>
      <c r="Y189" s="67" t="s">
        <v>16</v>
      </c>
      <c r="Z189" s="67" t="s">
        <v>17</v>
      </c>
      <c r="AA189" s="67" t="s">
        <v>18</v>
      </c>
      <c r="AB189" s="67" t="s">
        <v>16</v>
      </c>
      <c r="AC189" s="67" t="s">
        <v>17</v>
      </c>
      <c r="AD189" s="67" t="s">
        <v>18</v>
      </c>
      <c r="AE189" s="67" t="s">
        <v>16</v>
      </c>
      <c r="AF189" s="67" t="s">
        <v>17</v>
      </c>
      <c r="AG189" s="67" t="s">
        <v>18</v>
      </c>
      <c r="AH189" s="67" t="s">
        <v>16</v>
      </c>
      <c r="AI189" s="67" t="s">
        <v>17</v>
      </c>
      <c r="AJ189" s="67" t="s">
        <v>18</v>
      </c>
      <c r="AK189" s="67" t="s">
        <v>16</v>
      </c>
      <c r="AL189" s="67" t="s">
        <v>17</v>
      </c>
      <c r="AM189" s="67" t="s">
        <v>18</v>
      </c>
      <c r="AN189" s="1337"/>
      <c r="AO189" s="1337"/>
    </row>
    <row r="190" spans="1:41" ht="195.75" customHeight="1" thickBot="1" x14ac:dyDescent="0.25">
      <c r="A190" s="361" t="s">
        <v>753</v>
      </c>
      <c r="B190" s="1250" t="s">
        <v>148</v>
      </c>
      <c r="C190" s="1251" t="s">
        <v>149</v>
      </c>
      <c r="D190" s="1252" t="s">
        <v>94</v>
      </c>
      <c r="E190" s="1252" t="s">
        <v>72</v>
      </c>
      <c r="F190" s="1253" t="s">
        <v>23</v>
      </c>
      <c r="G190" s="1254" t="s">
        <v>57</v>
      </c>
      <c r="H190" s="1255" t="s">
        <v>57</v>
      </c>
      <c r="I190" s="1329">
        <v>12</v>
      </c>
      <c r="J190" s="753" t="s">
        <v>57</v>
      </c>
      <c r="K190" s="753" t="s">
        <v>57</v>
      </c>
      <c r="L190" s="755">
        <v>0</v>
      </c>
      <c r="M190" s="753" t="s">
        <v>57</v>
      </c>
      <c r="N190" s="753" t="s">
        <v>57</v>
      </c>
      <c r="O190" s="755">
        <v>18.18</v>
      </c>
      <c r="P190" s="753" t="s">
        <v>57</v>
      </c>
      <c r="Q190" s="753" t="s">
        <v>57</v>
      </c>
      <c r="R190" s="755">
        <v>809.14</v>
      </c>
      <c r="S190" s="753" t="s">
        <v>57</v>
      </c>
      <c r="T190" s="753" t="s">
        <v>57</v>
      </c>
      <c r="U190" s="383">
        <v>1001.6499999999999</v>
      </c>
      <c r="V190" s="753" t="s">
        <v>57</v>
      </c>
      <c r="W190" s="753" t="s">
        <v>57</v>
      </c>
      <c r="X190" s="383">
        <v>4317.57</v>
      </c>
      <c r="Y190" s="753" t="s">
        <v>57</v>
      </c>
      <c r="Z190" s="753" t="s">
        <v>57</v>
      </c>
      <c r="AA190" s="846">
        <v>77010.059999999983</v>
      </c>
      <c r="AB190" s="1038" t="s">
        <v>57</v>
      </c>
      <c r="AC190" s="1038" t="s">
        <v>57</v>
      </c>
      <c r="AD190" s="854">
        <v>77036.490000000005</v>
      </c>
      <c r="AE190" s="68"/>
      <c r="AF190" s="68"/>
      <c r="AG190" s="68"/>
      <c r="AH190" s="68"/>
      <c r="AI190" s="68"/>
      <c r="AJ190" s="68"/>
      <c r="AK190" s="68"/>
      <c r="AL190" s="68"/>
      <c r="AM190" s="68"/>
      <c r="AN190" s="585" t="s">
        <v>797</v>
      </c>
      <c r="AO190" s="435"/>
    </row>
    <row r="191" spans="1:41" ht="200.25" customHeight="1" thickBot="1" x14ac:dyDescent="0.25">
      <c r="A191" s="362" t="s">
        <v>754</v>
      </c>
      <c r="B191" s="1240"/>
      <c r="C191" s="1242"/>
      <c r="D191" s="1244"/>
      <c r="E191" s="1244"/>
      <c r="F191" s="1246"/>
      <c r="G191" s="1248"/>
      <c r="H191" s="1236"/>
      <c r="I191" s="1330"/>
      <c r="J191" s="754" t="s">
        <v>57</v>
      </c>
      <c r="K191" s="754" t="s">
        <v>57</v>
      </c>
      <c r="L191" s="756">
        <v>0</v>
      </c>
      <c r="M191" s="754" t="s">
        <v>57</v>
      </c>
      <c r="N191" s="754" t="s">
        <v>57</v>
      </c>
      <c r="O191" s="756">
        <v>0</v>
      </c>
      <c r="P191" s="754" t="s">
        <v>57</v>
      </c>
      <c r="Q191" s="754" t="s">
        <v>57</v>
      </c>
      <c r="R191" s="756">
        <v>0.17</v>
      </c>
      <c r="S191" s="754" t="s">
        <v>57</v>
      </c>
      <c r="T191" s="754" t="s">
        <v>57</v>
      </c>
      <c r="U191" s="756">
        <v>14.42</v>
      </c>
      <c r="V191" s="754" t="s">
        <v>57</v>
      </c>
      <c r="W191" s="754" t="s">
        <v>57</v>
      </c>
      <c r="X191" s="756">
        <v>34.42</v>
      </c>
      <c r="Y191" s="754" t="s">
        <v>57</v>
      </c>
      <c r="Z191" s="754" t="s">
        <v>57</v>
      </c>
      <c r="AA191" s="847">
        <v>34.42</v>
      </c>
      <c r="AB191" s="1039" t="s">
        <v>57</v>
      </c>
      <c r="AC191" s="1039" t="s">
        <v>57</v>
      </c>
      <c r="AD191" s="598">
        <v>73.430000000000007</v>
      </c>
      <c r="AE191" s="763"/>
      <c r="AF191" s="763"/>
      <c r="AG191" s="763"/>
      <c r="AH191" s="763"/>
      <c r="AI191" s="763"/>
      <c r="AJ191" s="763"/>
      <c r="AK191" s="763"/>
      <c r="AL191" s="763"/>
      <c r="AM191" s="763"/>
      <c r="AN191" s="578" t="s">
        <v>797</v>
      </c>
      <c r="AO191" s="435"/>
    </row>
    <row r="192" spans="1:41" ht="165" customHeight="1" x14ac:dyDescent="0.2">
      <c r="A192" s="361" t="s">
        <v>753</v>
      </c>
      <c r="B192" s="1250" t="s">
        <v>150</v>
      </c>
      <c r="C192" s="1251" t="s">
        <v>151</v>
      </c>
      <c r="D192" s="1252" t="s">
        <v>40</v>
      </c>
      <c r="E192" s="1252" t="s">
        <v>72</v>
      </c>
      <c r="F192" s="1253" t="s">
        <v>23</v>
      </c>
      <c r="G192" s="1254" t="s">
        <v>57</v>
      </c>
      <c r="H192" s="1255" t="s">
        <v>57</v>
      </c>
      <c r="I192" s="1329">
        <v>10</v>
      </c>
      <c r="J192" s="753" t="s">
        <v>57</v>
      </c>
      <c r="K192" s="753" t="s">
        <v>57</v>
      </c>
      <c r="L192" s="755">
        <v>0</v>
      </c>
      <c r="M192" s="753" t="s">
        <v>57</v>
      </c>
      <c r="N192" s="753" t="s">
        <v>57</v>
      </c>
      <c r="O192" s="755">
        <v>3</v>
      </c>
      <c r="P192" s="753" t="s">
        <v>57</v>
      </c>
      <c r="Q192" s="753" t="s">
        <v>57</v>
      </c>
      <c r="R192" s="755">
        <v>12</v>
      </c>
      <c r="S192" s="70" t="s">
        <v>57</v>
      </c>
      <c r="T192" s="70" t="s">
        <v>57</v>
      </c>
      <c r="U192" s="755">
        <v>62</v>
      </c>
      <c r="V192" s="70" t="s">
        <v>57</v>
      </c>
      <c r="W192" s="70" t="s">
        <v>57</v>
      </c>
      <c r="X192" s="755">
        <v>589</v>
      </c>
      <c r="Y192" s="70" t="s">
        <v>57</v>
      </c>
      <c r="Z192" s="70" t="s">
        <v>57</v>
      </c>
      <c r="AA192" s="382">
        <v>605</v>
      </c>
      <c r="AB192" s="1038" t="s">
        <v>57</v>
      </c>
      <c r="AC192" s="1038" t="s">
        <v>57</v>
      </c>
      <c r="AD192" s="321">
        <v>616</v>
      </c>
      <c r="AE192" s="68"/>
      <c r="AF192" s="68"/>
      <c r="AG192" s="68"/>
      <c r="AH192" s="68"/>
      <c r="AI192" s="68"/>
      <c r="AJ192" s="68"/>
      <c r="AK192" s="68"/>
      <c r="AL192" s="68"/>
      <c r="AM192" s="68"/>
      <c r="AN192" s="586" t="s">
        <v>796</v>
      </c>
      <c r="AO192" s="477"/>
    </row>
    <row r="193" spans="1:43" ht="169.5" customHeight="1" thickBot="1" x14ac:dyDescent="0.25">
      <c r="A193" s="362" t="s">
        <v>754</v>
      </c>
      <c r="B193" s="1240"/>
      <c r="C193" s="1242"/>
      <c r="D193" s="1244"/>
      <c r="E193" s="1244"/>
      <c r="F193" s="1246"/>
      <c r="G193" s="1248"/>
      <c r="H193" s="1236"/>
      <c r="I193" s="1330"/>
      <c r="J193" s="754" t="s">
        <v>57</v>
      </c>
      <c r="K193" s="754" t="s">
        <v>57</v>
      </c>
      <c r="L193" s="756">
        <v>0</v>
      </c>
      <c r="M193" s="754" t="s">
        <v>57</v>
      </c>
      <c r="N193" s="754" t="s">
        <v>57</v>
      </c>
      <c r="O193" s="756">
        <v>0</v>
      </c>
      <c r="P193" s="754" t="s">
        <v>57</v>
      </c>
      <c r="Q193" s="754" t="s">
        <v>57</v>
      </c>
      <c r="R193" s="756">
        <v>1</v>
      </c>
      <c r="S193" s="754" t="s">
        <v>57</v>
      </c>
      <c r="T193" s="754" t="s">
        <v>57</v>
      </c>
      <c r="U193" s="756">
        <v>4</v>
      </c>
      <c r="V193" s="754" t="s">
        <v>57</v>
      </c>
      <c r="W193" s="754" t="s">
        <v>57</v>
      </c>
      <c r="X193" s="756">
        <v>8</v>
      </c>
      <c r="Y193" s="754" t="s">
        <v>57</v>
      </c>
      <c r="Z193" s="754" t="s">
        <v>57</v>
      </c>
      <c r="AA193" s="563">
        <v>14</v>
      </c>
      <c r="AB193" s="1039" t="s">
        <v>57</v>
      </c>
      <c r="AC193" s="1039" t="s">
        <v>57</v>
      </c>
      <c r="AD193" s="598">
        <v>23</v>
      </c>
      <c r="AE193" s="763"/>
      <c r="AF193" s="763"/>
      <c r="AG193" s="763"/>
      <c r="AH193" s="763"/>
      <c r="AI193" s="763"/>
      <c r="AJ193" s="763"/>
      <c r="AK193" s="763"/>
      <c r="AL193" s="763"/>
      <c r="AM193" s="763"/>
      <c r="AN193" s="430" t="s">
        <v>796</v>
      </c>
      <c r="AO193" s="765"/>
    </row>
    <row r="194" spans="1:43" ht="56.25" customHeight="1" x14ac:dyDescent="0.2">
      <c r="A194" s="361" t="s">
        <v>753</v>
      </c>
      <c r="B194" s="1250" t="s">
        <v>152</v>
      </c>
      <c r="C194" s="1251" t="s">
        <v>153</v>
      </c>
      <c r="D194" s="1252" t="s">
        <v>40</v>
      </c>
      <c r="E194" s="1252" t="s">
        <v>72</v>
      </c>
      <c r="F194" s="1253" t="s">
        <v>23</v>
      </c>
      <c r="G194" s="1254" t="s">
        <v>57</v>
      </c>
      <c r="H194" s="1255" t="s">
        <v>57</v>
      </c>
      <c r="I194" s="1329">
        <v>75</v>
      </c>
      <c r="J194" s="753" t="s">
        <v>57</v>
      </c>
      <c r="K194" s="753" t="s">
        <v>57</v>
      </c>
      <c r="L194" s="755">
        <v>0</v>
      </c>
      <c r="M194" s="753" t="s">
        <v>57</v>
      </c>
      <c r="N194" s="753" t="s">
        <v>57</v>
      </c>
      <c r="O194" s="755">
        <v>2</v>
      </c>
      <c r="P194" s="753" t="s">
        <v>57</v>
      </c>
      <c r="Q194" s="753" t="s">
        <v>57</v>
      </c>
      <c r="R194" s="755">
        <v>17</v>
      </c>
      <c r="S194" s="753" t="s">
        <v>57</v>
      </c>
      <c r="T194" s="753" t="s">
        <v>57</v>
      </c>
      <c r="U194" s="755">
        <v>44</v>
      </c>
      <c r="V194" s="753" t="s">
        <v>57</v>
      </c>
      <c r="W194" s="753" t="s">
        <v>57</v>
      </c>
      <c r="X194" s="755">
        <v>57</v>
      </c>
      <c r="Y194" s="753" t="s">
        <v>57</v>
      </c>
      <c r="Z194" s="753" t="s">
        <v>57</v>
      </c>
      <c r="AA194" s="327">
        <v>68</v>
      </c>
      <c r="AB194" s="1038" t="s">
        <v>57</v>
      </c>
      <c r="AC194" s="1038" t="s">
        <v>57</v>
      </c>
      <c r="AD194" s="321">
        <v>75</v>
      </c>
      <c r="AE194" s="68"/>
      <c r="AF194" s="68"/>
      <c r="AG194" s="68"/>
      <c r="AH194" s="68"/>
      <c r="AI194" s="68"/>
      <c r="AJ194" s="68"/>
      <c r="AK194" s="68"/>
      <c r="AL194" s="68"/>
      <c r="AM194" s="68"/>
      <c r="AN194" s="484"/>
      <c r="AO194" s="484"/>
    </row>
    <row r="195" spans="1:43" ht="42.75" customHeight="1" thickBot="1" x14ac:dyDescent="0.25">
      <c r="A195" s="362" t="s">
        <v>754</v>
      </c>
      <c r="B195" s="1240"/>
      <c r="C195" s="1242"/>
      <c r="D195" s="1244"/>
      <c r="E195" s="1244"/>
      <c r="F195" s="1246"/>
      <c r="G195" s="1248"/>
      <c r="H195" s="1236"/>
      <c r="I195" s="1330"/>
      <c r="J195" s="754" t="s">
        <v>57</v>
      </c>
      <c r="K195" s="754" t="s">
        <v>57</v>
      </c>
      <c r="L195" s="756">
        <v>0</v>
      </c>
      <c r="M195" s="754" t="s">
        <v>57</v>
      </c>
      <c r="N195" s="754" t="s">
        <v>57</v>
      </c>
      <c r="O195" s="756">
        <v>0</v>
      </c>
      <c r="P195" s="754" t="s">
        <v>57</v>
      </c>
      <c r="Q195" s="754" t="s">
        <v>57</v>
      </c>
      <c r="R195" s="756">
        <v>0</v>
      </c>
      <c r="S195" s="754" t="s">
        <v>57</v>
      </c>
      <c r="T195" s="754" t="s">
        <v>57</v>
      </c>
      <c r="U195" s="756">
        <v>17</v>
      </c>
      <c r="V195" s="754" t="s">
        <v>57</v>
      </c>
      <c r="W195" s="754" t="s">
        <v>57</v>
      </c>
      <c r="X195" s="756">
        <v>25</v>
      </c>
      <c r="Y195" s="754" t="s">
        <v>57</v>
      </c>
      <c r="Z195" s="754" t="s">
        <v>57</v>
      </c>
      <c r="AA195" s="144">
        <v>29</v>
      </c>
      <c r="AB195" s="1039" t="s">
        <v>57</v>
      </c>
      <c r="AC195" s="1039" t="s">
        <v>57</v>
      </c>
      <c r="AD195" s="598">
        <v>44</v>
      </c>
      <c r="AE195" s="763"/>
      <c r="AF195" s="763"/>
      <c r="AG195" s="763"/>
      <c r="AH195" s="763"/>
      <c r="AI195" s="763"/>
      <c r="AJ195" s="763"/>
      <c r="AK195" s="763"/>
      <c r="AL195" s="763"/>
      <c r="AM195" s="763"/>
      <c r="AN195" s="430"/>
      <c r="AO195" s="765"/>
    </row>
    <row r="196" spans="1:43" s="3" customFormat="1" ht="13.5" customHeight="1" x14ac:dyDescent="0.2">
      <c r="A196" s="389"/>
      <c r="B196" s="252"/>
      <c r="C196" s="253"/>
      <c r="D196" s="86"/>
      <c r="E196" s="86"/>
      <c r="F196" s="86"/>
      <c r="G196" s="77"/>
      <c r="H196" s="77"/>
      <c r="I196" s="254"/>
      <c r="J196" s="77"/>
      <c r="K196" s="77"/>
      <c r="L196" s="86"/>
      <c r="M196" s="77"/>
      <c r="N196" s="77"/>
      <c r="O196" s="86"/>
      <c r="P196" s="77"/>
      <c r="Q196" s="77"/>
      <c r="R196" s="86"/>
      <c r="S196" s="77"/>
      <c r="T196" s="77"/>
      <c r="U196" s="86"/>
      <c r="V196" s="77"/>
      <c r="W196" s="77"/>
      <c r="X196" s="86"/>
      <c r="Y196" s="251"/>
      <c r="Z196" s="251"/>
      <c r="AA196" s="251"/>
      <c r="AB196" s="251"/>
      <c r="AC196" s="251"/>
      <c r="AD196" s="86"/>
      <c r="AE196" s="251"/>
      <c r="AF196" s="251"/>
      <c r="AG196" s="251"/>
      <c r="AH196" s="251"/>
      <c r="AI196" s="251"/>
      <c r="AJ196" s="251"/>
      <c r="AK196" s="251"/>
      <c r="AL196" s="251"/>
      <c r="AM196" s="251"/>
      <c r="AN196" s="251"/>
      <c r="AO196" s="251"/>
    </row>
    <row r="197" spans="1:43" ht="13.5" customHeight="1" x14ac:dyDescent="0.25">
      <c r="A197" s="384" t="s">
        <v>758</v>
      </c>
      <c r="B197" s="74"/>
      <c r="C197" s="75"/>
      <c r="D197" s="14"/>
      <c r="E197" s="14"/>
      <c r="F197" s="14"/>
      <c r="G197" s="76"/>
      <c r="H197" s="76"/>
      <c r="I197" s="385"/>
      <c r="J197" s="76"/>
      <c r="K197" s="76"/>
      <c r="L197" s="14"/>
      <c r="M197" s="76"/>
      <c r="N197" s="76"/>
      <c r="O197" s="86"/>
      <c r="P197" s="77"/>
      <c r="Q197" s="77"/>
      <c r="R197" s="86"/>
      <c r="S197" s="77"/>
      <c r="T197" s="77"/>
      <c r="U197" s="86"/>
      <c r="V197" s="386"/>
      <c r="W197" s="386"/>
      <c r="X197" s="387"/>
      <c r="Y197" s="12"/>
      <c r="Z197" s="12"/>
      <c r="AA197" s="12"/>
      <c r="AB197" s="12"/>
      <c r="AC197" s="12"/>
      <c r="AD197" s="14"/>
      <c r="AE197" s="12"/>
      <c r="AF197" s="12"/>
      <c r="AG197" s="12"/>
      <c r="AH197" s="12"/>
      <c r="AI197" s="12"/>
      <c r="AJ197" s="12"/>
      <c r="AK197" s="12"/>
      <c r="AL197" s="12"/>
      <c r="AM197" s="12"/>
      <c r="AN197" s="12"/>
      <c r="AO197" s="12"/>
    </row>
    <row r="198" spans="1:43" ht="13.5" customHeight="1" x14ac:dyDescent="0.2">
      <c r="A198" s="388" t="s">
        <v>760</v>
      </c>
      <c r="B198" s="74"/>
      <c r="C198" s="75"/>
      <c r="D198" s="14"/>
      <c r="E198" s="14"/>
      <c r="F198" s="14"/>
      <c r="G198" s="76"/>
      <c r="H198" s="76"/>
      <c r="I198" s="385"/>
      <c r="J198" s="76"/>
      <c r="K198" s="76"/>
      <c r="L198" s="14"/>
      <c r="M198" s="76"/>
      <c r="N198" s="76"/>
      <c r="O198" s="86"/>
      <c r="P198" s="77"/>
      <c r="Q198" s="77"/>
      <c r="R198" s="86"/>
      <c r="S198" s="77"/>
      <c r="T198" s="77"/>
      <c r="U198" s="86"/>
      <c r="V198" s="386"/>
      <c r="W198" s="386"/>
      <c r="X198" s="387"/>
      <c r="Y198" s="12"/>
      <c r="Z198" s="12"/>
      <c r="AA198" s="12"/>
      <c r="AB198" s="12"/>
      <c r="AC198" s="12"/>
      <c r="AD198" s="14"/>
      <c r="AE198" s="12"/>
      <c r="AF198" s="12"/>
      <c r="AG198" s="12"/>
      <c r="AH198" s="12"/>
      <c r="AI198" s="12"/>
      <c r="AJ198" s="12"/>
      <c r="AK198" s="12"/>
      <c r="AL198" s="12"/>
      <c r="AM198" s="12"/>
      <c r="AN198" s="12"/>
      <c r="AO198" s="12"/>
    </row>
    <row r="199" spans="1:43" ht="13.5" customHeight="1" thickBot="1" x14ac:dyDescent="0.25">
      <c r="A199" s="389"/>
      <c r="B199" s="74"/>
      <c r="C199" s="75"/>
      <c r="D199" s="14"/>
      <c r="E199" s="14"/>
      <c r="F199" s="14"/>
      <c r="G199" s="76"/>
      <c r="H199" s="76"/>
      <c r="I199" s="385"/>
      <c r="J199" s="76"/>
      <c r="K199" s="76"/>
      <c r="L199" s="14"/>
      <c r="M199" s="76"/>
      <c r="N199" s="76"/>
      <c r="O199" s="86"/>
      <c r="P199" s="77"/>
      <c r="Q199" s="77"/>
      <c r="R199" s="86"/>
      <c r="S199" s="77"/>
      <c r="T199" s="77"/>
      <c r="U199" s="86"/>
      <c r="V199" s="386"/>
      <c r="W199" s="386"/>
      <c r="X199" s="387"/>
      <c r="Y199" s="12"/>
      <c r="Z199" s="12"/>
      <c r="AA199" s="12"/>
      <c r="AB199" s="12"/>
      <c r="AC199" s="12"/>
      <c r="AD199" s="14"/>
      <c r="AE199" s="12"/>
      <c r="AF199" s="12"/>
      <c r="AG199" s="12"/>
      <c r="AH199" s="12"/>
      <c r="AI199" s="12"/>
      <c r="AJ199" s="12"/>
      <c r="AK199" s="12"/>
      <c r="AL199" s="12"/>
      <c r="AM199" s="12"/>
      <c r="AN199" s="12"/>
      <c r="AO199" s="12"/>
    </row>
    <row r="200" spans="1:43" s="390" customFormat="1" ht="39" customHeight="1" x14ac:dyDescent="0.2">
      <c r="A200" s="1331"/>
      <c r="B200" s="1325" t="s">
        <v>19</v>
      </c>
      <c r="C200" s="1325" t="s">
        <v>1</v>
      </c>
      <c r="D200" s="1325" t="s">
        <v>2</v>
      </c>
      <c r="E200" s="1325" t="s">
        <v>69</v>
      </c>
      <c r="F200" s="1334" t="s">
        <v>763</v>
      </c>
      <c r="G200" s="1336" t="s">
        <v>764</v>
      </c>
      <c r="H200" s="1325"/>
      <c r="I200" s="1325"/>
      <c r="J200" s="1325" t="s">
        <v>6</v>
      </c>
      <c r="K200" s="1325"/>
      <c r="L200" s="1325"/>
      <c r="M200" s="1325" t="s">
        <v>7</v>
      </c>
      <c r="N200" s="1325"/>
      <c r="O200" s="1325"/>
      <c r="P200" s="1325" t="s">
        <v>8</v>
      </c>
      <c r="Q200" s="1325"/>
      <c r="R200" s="1325"/>
      <c r="S200" s="1325" t="s">
        <v>9</v>
      </c>
      <c r="T200" s="1325"/>
      <c r="U200" s="1325"/>
      <c r="V200" s="1325" t="s">
        <v>10</v>
      </c>
      <c r="W200" s="1325"/>
      <c r="X200" s="1325"/>
      <c r="Y200" s="1325" t="s">
        <v>11</v>
      </c>
      <c r="Z200" s="1325"/>
      <c r="AA200" s="1325"/>
      <c r="AB200" s="1325" t="s">
        <v>12</v>
      </c>
      <c r="AC200" s="1325"/>
      <c r="AD200" s="1325"/>
      <c r="AE200" s="1325" t="s">
        <v>13</v>
      </c>
      <c r="AF200" s="1325"/>
      <c r="AG200" s="1325"/>
      <c r="AH200" s="1325" t="s">
        <v>14</v>
      </c>
      <c r="AI200" s="1325"/>
      <c r="AJ200" s="1325"/>
      <c r="AK200" s="1325" t="s">
        <v>15</v>
      </c>
      <c r="AL200" s="1325"/>
      <c r="AM200" s="1325"/>
      <c r="AN200" s="1326" t="s">
        <v>765</v>
      </c>
      <c r="AO200" s="1326"/>
    </row>
    <row r="201" spans="1:43" s="390" customFormat="1" ht="39" customHeight="1" thickBot="1" x14ac:dyDescent="0.25">
      <c r="A201" s="1332"/>
      <c r="B201" s="1333"/>
      <c r="C201" s="1333"/>
      <c r="D201" s="1333"/>
      <c r="E201" s="1333"/>
      <c r="F201" s="1335"/>
      <c r="G201" s="664" t="s">
        <v>16</v>
      </c>
      <c r="H201" s="660" t="s">
        <v>17</v>
      </c>
      <c r="I201" s="660" t="s">
        <v>18</v>
      </c>
      <c r="J201" s="660" t="s">
        <v>16</v>
      </c>
      <c r="K201" s="660" t="s">
        <v>17</v>
      </c>
      <c r="L201" s="660" t="s">
        <v>18</v>
      </c>
      <c r="M201" s="660" t="s">
        <v>16</v>
      </c>
      <c r="N201" s="660" t="s">
        <v>17</v>
      </c>
      <c r="O201" s="660" t="s">
        <v>18</v>
      </c>
      <c r="P201" s="660" t="s">
        <v>16</v>
      </c>
      <c r="Q201" s="660" t="s">
        <v>17</v>
      </c>
      <c r="R201" s="660" t="s">
        <v>18</v>
      </c>
      <c r="S201" s="660" t="s">
        <v>16</v>
      </c>
      <c r="T201" s="660" t="s">
        <v>17</v>
      </c>
      <c r="U201" s="660" t="s">
        <v>18</v>
      </c>
      <c r="V201" s="660" t="s">
        <v>16</v>
      </c>
      <c r="W201" s="660" t="s">
        <v>17</v>
      </c>
      <c r="X201" s="665" t="s">
        <v>18</v>
      </c>
      <c r="Y201" s="660" t="s">
        <v>16</v>
      </c>
      <c r="Z201" s="660" t="s">
        <v>17</v>
      </c>
      <c r="AA201" s="660" t="s">
        <v>18</v>
      </c>
      <c r="AB201" s="660" t="s">
        <v>16</v>
      </c>
      <c r="AC201" s="660" t="s">
        <v>17</v>
      </c>
      <c r="AD201" s="660" t="s">
        <v>18</v>
      </c>
      <c r="AE201" s="660" t="s">
        <v>16</v>
      </c>
      <c r="AF201" s="660" t="s">
        <v>17</v>
      </c>
      <c r="AG201" s="660" t="s">
        <v>18</v>
      </c>
      <c r="AH201" s="660" t="s">
        <v>16</v>
      </c>
      <c r="AI201" s="660" t="s">
        <v>17</v>
      </c>
      <c r="AJ201" s="660" t="s">
        <v>18</v>
      </c>
      <c r="AK201" s="660" t="s">
        <v>16</v>
      </c>
      <c r="AL201" s="660" t="s">
        <v>17</v>
      </c>
      <c r="AM201" s="660" t="s">
        <v>18</v>
      </c>
      <c r="AN201" s="1327"/>
      <c r="AO201" s="1328"/>
      <c r="AP201" s="431"/>
      <c r="AQ201" s="431"/>
    </row>
    <row r="202" spans="1:43" s="390" customFormat="1" ht="69" customHeight="1" x14ac:dyDescent="0.2">
      <c r="A202" s="391" t="s">
        <v>809</v>
      </c>
      <c r="B202" s="1309" t="s">
        <v>109</v>
      </c>
      <c r="C202" s="1311" t="s">
        <v>110</v>
      </c>
      <c r="D202" s="1313" t="s">
        <v>759</v>
      </c>
      <c r="E202" s="1313" t="s">
        <v>72</v>
      </c>
      <c r="F202" s="1315" t="s">
        <v>23</v>
      </c>
      <c r="G202" s="1323" t="s">
        <v>57</v>
      </c>
      <c r="H202" s="1305" t="s">
        <v>57</v>
      </c>
      <c r="I202" s="1307">
        <v>16000</v>
      </c>
      <c r="J202" s="860" t="s">
        <v>57</v>
      </c>
      <c r="K202" s="860" t="s">
        <v>57</v>
      </c>
      <c r="L202" s="832">
        <v>0</v>
      </c>
      <c r="M202" s="860" t="s">
        <v>57</v>
      </c>
      <c r="N202" s="860" t="s">
        <v>57</v>
      </c>
      <c r="O202" s="832">
        <v>0</v>
      </c>
      <c r="P202" s="860" t="s">
        <v>57</v>
      </c>
      <c r="Q202" s="860" t="s">
        <v>57</v>
      </c>
      <c r="R202" s="832">
        <v>0</v>
      </c>
      <c r="S202" s="860" t="s">
        <v>57</v>
      </c>
      <c r="T202" s="860" t="s">
        <v>57</v>
      </c>
      <c r="U202" s="832">
        <v>0</v>
      </c>
      <c r="V202" s="860" t="s">
        <v>57</v>
      </c>
      <c r="W202" s="860" t="s">
        <v>57</v>
      </c>
      <c r="X202" s="382">
        <v>0</v>
      </c>
      <c r="Y202" s="861" t="s">
        <v>57</v>
      </c>
      <c r="Z202" s="862" t="s">
        <v>57</v>
      </c>
      <c r="AA202" s="863">
        <v>8115.8100000000013</v>
      </c>
      <c r="AB202" s="1089" t="s">
        <v>57</v>
      </c>
      <c r="AC202" s="860" t="s">
        <v>57</v>
      </c>
      <c r="AD202" s="1145">
        <v>14864.52</v>
      </c>
      <c r="AE202" s="1091"/>
      <c r="AF202" s="864"/>
      <c r="AG202" s="864"/>
      <c r="AH202" s="864"/>
      <c r="AI202" s="864"/>
      <c r="AJ202" s="864"/>
      <c r="AK202" s="864"/>
      <c r="AL202" s="864"/>
      <c r="AM202" s="865"/>
      <c r="AN202" s="583"/>
      <c r="AO202" s="673"/>
      <c r="AP202" s="431"/>
      <c r="AQ202" s="431"/>
    </row>
    <row r="203" spans="1:43" s="390" customFormat="1" ht="39" customHeight="1" thickBot="1" x14ac:dyDescent="0.25">
      <c r="A203" s="392" t="s">
        <v>754</v>
      </c>
      <c r="B203" s="1310"/>
      <c r="C203" s="1312"/>
      <c r="D203" s="1314"/>
      <c r="E203" s="1314"/>
      <c r="F203" s="1316"/>
      <c r="G203" s="1324"/>
      <c r="H203" s="1306"/>
      <c r="I203" s="1308"/>
      <c r="J203" s="669" t="s">
        <v>57</v>
      </c>
      <c r="K203" s="669" t="s">
        <v>57</v>
      </c>
      <c r="L203" s="848">
        <v>0</v>
      </c>
      <c r="M203" s="669" t="s">
        <v>57</v>
      </c>
      <c r="N203" s="669" t="s">
        <v>57</v>
      </c>
      <c r="O203" s="848">
        <v>0</v>
      </c>
      <c r="P203" s="669" t="s">
        <v>57</v>
      </c>
      <c r="Q203" s="669" t="s">
        <v>57</v>
      </c>
      <c r="R203" s="848">
        <v>0</v>
      </c>
      <c r="S203" s="669" t="s">
        <v>57</v>
      </c>
      <c r="T203" s="669" t="s">
        <v>57</v>
      </c>
      <c r="U203" s="848">
        <v>0</v>
      </c>
      <c r="V203" s="669" t="s">
        <v>57</v>
      </c>
      <c r="W203" s="669" t="s">
        <v>57</v>
      </c>
      <c r="X203" s="670">
        <v>0</v>
      </c>
      <c r="Y203" s="671" t="s">
        <v>57</v>
      </c>
      <c r="Z203" s="672" t="s">
        <v>57</v>
      </c>
      <c r="AA203" s="849">
        <v>0</v>
      </c>
      <c r="AB203" s="1090" t="s">
        <v>57</v>
      </c>
      <c r="AC203" s="669" t="s">
        <v>57</v>
      </c>
      <c r="AD203" s="1092">
        <v>0</v>
      </c>
      <c r="AE203" s="677"/>
      <c r="AF203" s="678"/>
      <c r="AG203" s="678"/>
      <c r="AH203" s="678"/>
      <c r="AI203" s="678"/>
      <c r="AJ203" s="678"/>
      <c r="AK203" s="678"/>
      <c r="AL203" s="678"/>
      <c r="AM203" s="679"/>
      <c r="AN203" s="866" t="s">
        <v>817</v>
      </c>
      <c r="AO203" s="674"/>
      <c r="AP203" s="431"/>
      <c r="AQ203" s="431"/>
    </row>
    <row r="204" spans="1:43" s="390" customFormat="1" ht="88.5" customHeight="1" x14ac:dyDescent="0.2">
      <c r="A204" s="391" t="s">
        <v>810</v>
      </c>
      <c r="B204" s="1309" t="s">
        <v>761</v>
      </c>
      <c r="C204" s="1311" t="s">
        <v>762</v>
      </c>
      <c r="D204" s="1313" t="s">
        <v>40</v>
      </c>
      <c r="E204" s="1313" t="s">
        <v>72</v>
      </c>
      <c r="F204" s="1315" t="s">
        <v>23</v>
      </c>
      <c r="G204" s="1317" t="s">
        <v>57</v>
      </c>
      <c r="H204" s="1319" t="s">
        <v>57</v>
      </c>
      <c r="I204" s="1321">
        <v>3370</v>
      </c>
      <c r="J204" s="666" t="s">
        <v>57</v>
      </c>
      <c r="K204" s="666" t="s">
        <v>57</v>
      </c>
      <c r="L204" s="374">
        <v>0</v>
      </c>
      <c r="M204" s="666" t="s">
        <v>57</v>
      </c>
      <c r="N204" s="666" t="s">
        <v>57</v>
      </c>
      <c r="O204" s="374">
        <v>0</v>
      </c>
      <c r="P204" s="666" t="s">
        <v>57</v>
      </c>
      <c r="Q204" s="666" t="s">
        <v>57</v>
      </c>
      <c r="R204" s="374">
        <v>0</v>
      </c>
      <c r="S204" s="666" t="s">
        <v>57</v>
      </c>
      <c r="T204" s="666" t="s">
        <v>57</v>
      </c>
      <c r="U204" s="374">
        <v>0</v>
      </c>
      <c r="V204" s="666" t="s">
        <v>57</v>
      </c>
      <c r="W204" s="666" t="s">
        <v>57</v>
      </c>
      <c r="X204" s="359">
        <v>0</v>
      </c>
      <c r="Y204" s="667" t="s">
        <v>57</v>
      </c>
      <c r="Z204" s="668" t="s">
        <v>57</v>
      </c>
      <c r="AA204" s="850">
        <v>1102</v>
      </c>
      <c r="AB204" s="1093" t="s">
        <v>57</v>
      </c>
      <c r="AC204" s="1097" t="s">
        <v>57</v>
      </c>
      <c r="AD204" s="1098">
        <v>2263</v>
      </c>
      <c r="AE204" s="1095"/>
      <c r="AF204" s="663"/>
      <c r="AG204" s="663"/>
      <c r="AH204" s="663"/>
      <c r="AI204" s="663"/>
      <c r="AJ204" s="663"/>
      <c r="AK204" s="663"/>
      <c r="AL204" s="663"/>
      <c r="AM204" s="675"/>
      <c r="AN204" s="676" t="s">
        <v>893</v>
      </c>
      <c r="AO204" s="858"/>
      <c r="AP204" s="431"/>
      <c r="AQ204" s="431"/>
    </row>
    <row r="205" spans="1:43" s="390" customFormat="1" ht="39" customHeight="1" thickBot="1" x14ac:dyDescent="0.25">
      <c r="A205" s="392" t="s">
        <v>754</v>
      </c>
      <c r="B205" s="1310"/>
      <c r="C205" s="1312"/>
      <c r="D205" s="1314"/>
      <c r="E205" s="1314"/>
      <c r="F205" s="1316"/>
      <c r="G205" s="1318"/>
      <c r="H205" s="1320"/>
      <c r="I205" s="1322"/>
      <c r="J205" s="433" t="s">
        <v>57</v>
      </c>
      <c r="K205" s="433" t="s">
        <v>57</v>
      </c>
      <c r="L205" s="224">
        <v>0</v>
      </c>
      <c r="M205" s="433" t="s">
        <v>57</v>
      </c>
      <c r="N205" s="433" t="s">
        <v>57</v>
      </c>
      <c r="O205" s="224">
        <v>0</v>
      </c>
      <c r="P205" s="433" t="s">
        <v>57</v>
      </c>
      <c r="Q205" s="433" t="s">
        <v>57</v>
      </c>
      <c r="R205" s="224">
        <v>0</v>
      </c>
      <c r="S205" s="433" t="s">
        <v>57</v>
      </c>
      <c r="T205" s="433" t="s">
        <v>57</v>
      </c>
      <c r="U205" s="224">
        <v>0</v>
      </c>
      <c r="V205" s="433" t="s">
        <v>57</v>
      </c>
      <c r="W205" s="433" t="s">
        <v>57</v>
      </c>
      <c r="X205" s="563">
        <v>0</v>
      </c>
      <c r="Y205" s="564" t="s">
        <v>57</v>
      </c>
      <c r="Z205" s="565" t="s">
        <v>57</v>
      </c>
      <c r="AA205" s="851">
        <v>0</v>
      </c>
      <c r="AB205" s="1094" t="s">
        <v>57</v>
      </c>
      <c r="AC205" s="433" t="s">
        <v>57</v>
      </c>
      <c r="AD205" s="1099">
        <v>25</v>
      </c>
      <c r="AE205" s="1096"/>
      <c r="AF205" s="661"/>
      <c r="AG205" s="661"/>
      <c r="AH205" s="661"/>
      <c r="AI205" s="661"/>
      <c r="AJ205" s="661"/>
      <c r="AK205" s="661"/>
      <c r="AL205" s="661"/>
      <c r="AM205" s="662"/>
      <c r="AN205" s="765" t="s">
        <v>894</v>
      </c>
      <c r="AO205" s="859"/>
      <c r="AP205" s="431"/>
      <c r="AQ205" s="431"/>
    </row>
    <row r="206" spans="1:43" ht="13.5" customHeight="1" x14ac:dyDescent="0.2">
      <c r="A206" s="251"/>
      <c r="B206" s="252"/>
      <c r="C206" s="253"/>
      <c r="D206" s="86"/>
      <c r="E206" s="86"/>
      <c r="F206" s="86"/>
      <c r="G206" s="77"/>
      <c r="H206" s="77"/>
      <c r="I206" s="254"/>
      <c r="J206" s="77"/>
      <c r="K206" s="77"/>
      <c r="L206" s="86"/>
      <c r="M206" s="77"/>
      <c r="N206" s="77"/>
      <c r="O206" s="86"/>
      <c r="P206" s="77"/>
      <c r="Q206" s="77"/>
      <c r="R206" s="86"/>
      <c r="S206" s="12"/>
      <c r="T206" s="12"/>
      <c r="U206" s="12"/>
      <c r="V206" s="12"/>
      <c r="W206" s="12"/>
      <c r="X206" s="12"/>
      <c r="Y206" s="12"/>
      <c r="Z206" s="12"/>
      <c r="AA206" s="12"/>
      <c r="AB206" s="12"/>
      <c r="AC206" s="12"/>
      <c r="AD206" s="14"/>
      <c r="AE206" s="12"/>
      <c r="AF206" s="12"/>
      <c r="AG206" s="12"/>
      <c r="AH206" s="12"/>
      <c r="AI206" s="12"/>
      <c r="AJ206" s="12"/>
      <c r="AK206" s="12"/>
      <c r="AL206" s="12"/>
      <c r="AM206" s="12"/>
      <c r="AN206" s="12"/>
      <c r="AO206" s="12"/>
      <c r="AP206" s="432"/>
      <c r="AQ206" s="432"/>
    </row>
    <row r="207" spans="1:43" ht="13.5" customHeight="1" x14ac:dyDescent="0.25">
      <c r="A207" s="63" t="s">
        <v>377</v>
      </c>
      <c r="B207" s="64"/>
      <c r="AP207" s="432"/>
      <c r="AQ207" s="432"/>
    </row>
    <row r="208" spans="1:43" ht="13.5" customHeight="1" x14ac:dyDescent="0.2">
      <c r="A208" s="78" t="s">
        <v>607</v>
      </c>
      <c r="AP208" s="432"/>
      <c r="AQ208" s="432"/>
    </row>
    <row r="209" spans="1:41" ht="39" customHeight="1" thickBot="1" x14ac:dyDescent="0.25"/>
    <row r="210" spans="1:41" ht="39" customHeight="1" x14ac:dyDescent="0.2">
      <c r="A210" s="1304"/>
      <c r="B210" s="1217" t="s">
        <v>19</v>
      </c>
      <c r="C210" s="1217" t="s">
        <v>1</v>
      </c>
      <c r="D210" s="1217" t="s">
        <v>2</v>
      </c>
      <c r="E210" s="1217" t="s">
        <v>69</v>
      </c>
      <c r="F210" s="1295" t="s">
        <v>696</v>
      </c>
      <c r="G210" s="1303" t="s">
        <v>592</v>
      </c>
      <c r="H210" s="1230"/>
      <c r="I210" s="1205"/>
      <c r="J210" s="1193" t="s">
        <v>6</v>
      </c>
      <c r="K210" s="1230"/>
      <c r="L210" s="1205"/>
      <c r="M210" s="1193" t="s">
        <v>7</v>
      </c>
      <c r="N210" s="1230"/>
      <c r="O210" s="1205"/>
      <c r="P210" s="1193" t="s">
        <v>8</v>
      </c>
      <c r="Q210" s="1230"/>
      <c r="R210" s="1205"/>
      <c r="S210" s="1193" t="s">
        <v>9</v>
      </c>
      <c r="T210" s="1230"/>
      <c r="U210" s="1205"/>
      <c r="V210" s="1193" t="s">
        <v>10</v>
      </c>
      <c r="W210" s="1230"/>
      <c r="X210" s="1205"/>
      <c r="Y210" s="1193" t="s">
        <v>11</v>
      </c>
      <c r="Z210" s="1230"/>
      <c r="AA210" s="1205"/>
      <c r="AB210" s="1193" t="s">
        <v>12</v>
      </c>
      <c r="AC210" s="1230"/>
      <c r="AD210" s="1205"/>
      <c r="AE210" s="1193" t="s">
        <v>13</v>
      </c>
      <c r="AF210" s="1230"/>
      <c r="AG210" s="1205"/>
      <c r="AH210" s="1193" t="s">
        <v>14</v>
      </c>
      <c r="AI210" s="1230"/>
      <c r="AJ210" s="1205"/>
      <c r="AK210" s="1193" t="s">
        <v>15</v>
      </c>
      <c r="AL210" s="1230"/>
      <c r="AM210" s="1205"/>
      <c r="AN210" s="1295" t="s">
        <v>593</v>
      </c>
      <c r="AO210" s="1295"/>
    </row>
    <row r="211" spans="1:41" ht="51" customHeight="1" thickBot="1" x14ac:dyDescent="0.25">
      <c r="A211" s="1177"/>
      <c r="B211" s="1179"/>
      <c r="C211" s="1179"/>
      <c r="D211" s="1179"/>
      <c r="E211" s="1179"/>
      <c r="F211" s="1296"/>
      <c r="G211" s="73" t="s">
        <v>16</v>
      </c>
      <c r="H211" s="67" t="s">
        <v>17</v>
      </c>
      <c r="I211" s="67" t="s">
        <v>18</v>
      </c>
      <c r="J211" s="67" t="s">
        <v>16</v>
      </c>
      <c r="K211" s="67" t="s">
        <v>17</v>
      </c>
      <c r="L211" s="67" t="s">
        <v>18</v>
      </c>
      <c r="M211" s="67" t="s">
        <v>16</v>
      </c>
      <c r="N211" s="67" t="s">
        <v>17</v>
      </c>
      <c r="O211" s="67" t="s">
        <v>18</v>
      </c>
      <c r="P211" s="67" t="s">
        <v>16</v>
      </c>
      <c r="Q211" s="67" t="s">
        <v>17</v>
      </c>
      <c r="R211" s="67" t="s">
        <v>18</v>
      </c>
      <c r="S211" s="67" t="s">
        <v>16</v>
      </c>
      <c r="T211" s="67" t="s">
        <v>17</v>
      </c>
      <c r="U211" s="67" t="s">
        <v>18</v>
      </c>
      <c r="V211" s="67" t="s">
        <v>16</v>
      </c>
      <c r="W211" s="67" t="s">
        <v>17</v>
      </c>
      <c r="X211" s="67" t="s">
        <v>18</v>
      </c>
      <c r="Y211" s="67" t="s">
        <v>16</v>
      </c>
      <c r="Z211" s="67" t="s">
        <v>17</v>
      </c>
      <c r="AA211" s="67" t="s">
        <v>18</v>
      </c>
      <c r="AB211" s="67" t="s">
        <v>16</v>
      </c>
      <c r="AC211" s="67" t="s">
        <v>17</v>
      </c>
      <c r="AD211" s="67" t="s">
        <v>18</v>
      </c>
      <c r="AE211" s="67" t="s">
        <v>16</v>
      </c>
      <c r="AF211" s="67" t="s">
        <v>17</v>
      </c>
      <c r="AG211" s="67" t="s">
        <v>18</v>
      </c>
      <c r="AH211" s="67" t="s">
        <v>16</v>
      </c>
      <c r="AI211" s="67" t="s">
        <v>17</v>
      </c>
      <c r="AJ211" s="67" t="s">
        <v>18</v>
      </c>
      <c r="AK211" s="67" t="s">
        <v>16</v>
      </c>
      <c r="AL211" s="67" t="s">
        <v>17</v>
      </c>
      <c r="AM211" s="67" t="s">
        <v>18</v>
      </c>
      <c r="AN211" s="1296"/>
      <c r="AO211" s="1296"/>
    </row>
    <row r="212" spans="1:41" ht="74.45" customHeight="1" x14ac:dyDescent="0.2">
      <c r="A212" s="361" t="s">
        <v>753</v>
      </c>
      <c r="B212" s="1297" t="s">
        <v>154</v>
      </c>
      <c r="C212" s="1270" t="s">
        <v>155</v>
      </c>
      <c r="D212" s="1272" t="s">
        <v>122</v>
      </c>
      <c r="E212" s="1272" t="s">
        <v>72</v>
      </c>
      <c r="F212" s="1274" t="s">
        <v>23</v>
      </c>
      <c r="G212" s="1299" t="s">
        <v>57</v>
      </c>
      <c r="H212" s="1301" t="s">
        <v>57</v>
      </c>
      <c r="I212" s="1266">
        <v>20</v>
      </c>
      <c r="J212" s="739" t="s">
        <v>57</v>
      </c>
      <c r="K212" s="739" t="s">
        <v>57</v>
      </c>
      <c r="L212" s="740">
        <v>0</v>
      </c>
      <c r="M212" s="739" t="s">
        <v>57</v>
      </c>
      <c r="N212" s="739" t="s">
        <v>57</v>
      </c>
      <c r="O212" s="740">
        <v>0</v>
      </c>
      <c r="P212" s="753" t="s">
        <v>57</v>
      </c>
      <c r="Q212" s="753" t="s">
        <v>57</v>
      </c>
      <c r="R212" s="328">
        <v>0.4</v>
      </c>
      <c r="S212" s="753" t="s">
        <v>57</v>
      </c>
      <c r="T212" s="753" t="s">
        <v>57</v>
      </c>
      <c r="U212" s="755">
        <v>5.23</v>
      </c>
      <c r="V212" s="753" t="s">
        <v>57</v>
      </c>
      <c r="W212" s="753" t="s">
        <v>57</v>
      </c>
      <c r="X212" s="755">
        <v>23.62</v>
      </c>
      <c r="Y212" s="753" t="s">
        <v>57</v>
      </c>
      <c r="Z212" s="753" t="s">
        <v>57</v>
      </c>
      <c r="AA212" s="755">
        <v>22.98</v>
      </c>
      <c r="AB212" s="753" t="s">
        <v>57</v>
      </c>
      <c r="AC212" s="753" t="s">
        <v>57</v>
      </c>
      <c r="AD212" s="321">
        <v>22.96</v>
      </c>
      <c r="AE212" s="68"/>
      <c r="AF212" s="68"/>
      <c r="AG212" s="68"/>
      <c r="AH212" s="68"/>
      <c r="AI212" s="68"/>
      <c r="AJ212" s="68"/>
      <c r="AK212" s="68"/>
      <c r="AL212" s="68"/>
      <c r="AM212" s="68"/>
      <c r="AN212" s="487" t="s">
        <v>919</v>
      </c>
      <c r="AO212" s="486"/>
    </row>
    <row r="213" spans="1:41" ht="51" customHeight="1" thickBot="1" x14ac:dyDescent="0.25">
      <c r="A213" s="362" t="s">
        <v>754</v>
      </c>
      <c r="B213" s="1298"/>
      <c r="C213" s="1271"/>
      <c r="D213" s="1273"/>
      <c r="E213" s="1273"/>
      <c r="F213" s="1275"/>
      <c r="G213" s="1300"/>
      <c r="H213" s="1302"/>
      <c r="I213" s="1267"/>
      <c r="J213" s="737" t="s">
        <v>57</v>
      </c>
      <c r="K213" s="737" t="s">
        <v>57</v>
      </c>
      <c r="L213" s="733">
        <v>0</v>
      </c>
      <c r="M213" s="737" t="s">
        <v>57</v>
      </c>
      <c r="N213" s="737" t="s">
        <v>57</v>
      </c>
      <c r="O213" s="733">
        <v>0</v>
      </c>
      <c r="P213" s="754" t="s">
        <v>57</v>
      </c>
      <c r="Q213" s="754" t="s">
        <v>57</v>
      </c>
      <c r="R213" s="329">
        <v>0</v>
      </c>
      <c r="S213" s="754" t="s">
        <v>57</v>
      </c>
      <c r="T213" s="754" t="s">
        <v>57</v>
      </c>
      <c r="U213" s="756">
        <v>4.3099999999999996</v>
      </c>
      <c r="V213" s="754" t="s">
        <v>57</v>
      </c>
      <c r="W213" s="754" t="s">
        <v>57</v>
      </c>
      <c r="X213" s="756">
        <v>5.0999999999999996</v>
      </c>
      <c r="Y213" s="754" t="s">
        <v>57</v>
      </c>
      <c r="Z213" s="754" t="s">
        <v>57</v>
      </c>
      <c r="AA213" s="756">
        <v>5.14</v>
      </c>
      <c r="AB213" s="754" t="s">
        <v>57</v>
      </c>
      <c r="AC213" s="754" t="s">
        <v>57</v>
      </c>
      <c r="AD213" s="598">
        <v>13.03</v>
      </c>
      <c r="AE213" s="763"/>
      <c r="AF213" s="763"/>
      <c r="AG213" s="763"/>
      <c r="AH213" s="763"/>
      <c r="AI213" s="763"/>
      <c r="AJ213" s="763"/>
      <c r="AK213" s="763"/>
      <c r="AL213" s="763"/>
      <c r="AM213" s="763"/>
      <c r="AN213" s="430"/>
      <c r="AO213" s="765"/>
    </row>
    <row r="214" spans="1:41" ht="66" customHeight="1" x14ac:dyDescent="0.2">
      <c r="A214" s="361" t="s">
        <v>753</v>
      </c>
      <c r="B214" s="1239" t="s">
        <v>156</v>
      </c>
      <c r="C214" s="1241" t="s">
        <v>157</v>
      </c>
      <c r="D214" s="1243" t="s">
        <v>122</v>
      </c>
      <c r="E214" s="1243" t="s">
        <v>72</v>
      </c>
      <c r="F214" s="1245" t="s">
        <v>23</v>
      </c>
      <c r="G214" s="1247" t="s">
        <v>57</v>
      </c>
      <c r="H214" s="1235" t="s">
        <v>57</v>
      </c>
      <c r="I214" s="1237">
        <v>130</v>
      </c>
      <c r="J214" s="736" t="s">
        <v>57</v>
      </c>
      <c r="K214" s="736" t="s">
        <v>57</v>
      </c>
      <c r="L214" s="732">
        <v>0</v>
      </c>
      <c r="M214" s="736" t="s">
        <v>57</v>
      </c>
      <c r="N214" s="736" t="s">
        <v>57</v>
      </c>
      <c r="O214" s="85">
        <v>8.35</v>
      </c>
      <c r="P214" s="70" t="s">
        <v>57</v>
      </c>
      <c r="Q214" s="70" t="s">
        <v>57</v>
      </c>
      <c r="R214" s="330">
        <v>28.89</v>
      </c>
      <c r="S214" s="70" t="s">
        <v>57</v>
      </c>
      <c r="T214" s="70" t="s">
        <v>57</v>
      </c>
      <c r="U214" s="85">
        <v>47.64</v>
      </c>
      <c r="V214" s="70" t="s">
        <v>57</v>
      </c>
      <c r="W214" s="70" t="s">
        <v>57</v>
      </c>
      <c r="X214" s="85">
        <v>117.21</v>
      </c>
      <c r="Y214" s="70" t="s">
        <v>57</v>
      </c>
      <c r="Z214" s="70" t="s">
        <v>57</v>
      </c>
      <c r="AA214" s="85">
        <v>131.08000000000001</v>
      </c>
      <c r="AB214" s="70" t="s">
        <v>57</v>
      </c>
      <c r="AC214" s="70" t="s">
        <v>57</v>
      </c>
      <c r="AD214" s="509">
        <v>138.78</v>
      </c>
      <c r="AE214" s="71"/>
      <c r="AF214" s="71"/>
      <c r="AG214" s="71"/>
      <c r="AH214" s="71"/>
      <c r="AI214" s="71"/>
      <c r="AJ214" s="71"/>
      <c r="AK214" s="71"/>
      <c r="AL214" s="71"/>
      <c r="AM214" s="71"/>
      <c r="AN214" s="1491" t="s">
        <v>910</v>
      </c>
      <c r="AO214" s="468"/>
    </row>
    <row r="215" spans="1:41" ht="39.75" customHeight="1" thickBot="1" x14ac:dyDescent="0.25">
      <c r="A215" s="362" t="s">
        <v>754</v>
      </c>
      <c r="B215" s="1240"/>
      <c r="C215" s="1242"/>
      <c r="D215" s="1244"/>
      <c r="E215" s="1244"/>
      <c r="F215" s="1246"/>
      <c r="G215" s="1248"/>
      <c r="H215" s="1236"/>
      <c r="I215" s="1238"/>
      <c r="J215" s="737" t="s">
        <v>57</v>
      </c>
      <c r="K215" s="737" t="s">
        <v>57</v>
      </c>
      <c r="L215" s="733">
        <v>0</v>
      </c>
      <c r="M215" s="737" t="s">
        <v>57</v>
      </c>
      <c r="N215" s="737" t="s">
        <v>57</v>
      </c>
      <c r="O215" s="756">
        <v>1.32</v>
      </c>
      <c r="P215" s="754" t="s">
        <v>57</v>
      </c>
      <c r="Q215" s="754" t="s">
        <v>57</v>
      </c>
      <c r="R215" s="326">
        <v>7.91</v>
      </c>
      <c r="S215" s="754" t="s">
        <v>57</v>
      </c>
      <c r="T215" s="754" t="s">
        <v>57</v>
      </c>
      <c r="U215" s="756">
        <v>25.3</v>
      </c>
      <c r="V215" s="754" t="s">
        <v>57</v>
      </c>
      <c r="W215" s="754" t="s">
        <v>57</v>
      </c>
      <c r="X215" s="756">
        <v>39.799999999999997</v>
      </c>
      <c r="Y215" s="754" t="s">
        <v>57</v>
      </c>
      <c r="Z215" s="754" t="s">
        <v>57</v>
      </c>
      <c r="AA215" s="756">
        <v>62.01</v>
      </c>
      <c r="AB215" s="754" t="s">
        <v>57</v>
      </c>
      <c r="AC215" s="754" t="s">
        <v>57</v>
      </c>
      <c r="AD215" s="598">
        <v>103.98</v>
      </c>
      <c r="AE215" s="763"/>
      <c r="AF215" s="763"/>
      <c r="AG215" s="763"/>
      <c r="AH215" s="763"/>
      <c r="AI215" s="763"/>
      <c r="AJ215" s="763"/>
      <c r="AK215" s="763"/>
      <c r="AL215" s="763"/>
      <c r="AM215" s="763"/>
      <c r="AN215" s="430"/>
      <c r="AO215" s="765"/>
    </row>
    <row r="216" spans="1:41" ht="29.25" customHeight="1" x14ac:dyDescent="0.2"/>
    <row r="217" spans="1:41" ht="15" x14ac:dyDescent="0.25">
      <c r="A217" s="63" t="s">
        <v>378</v>
      </c>
      <c r="B217" s="64"/>
    </row>
    <row r="218" spans="1:41" ht="26.25" customHeight="1" x14ac:dyDescent="0.2">
      <c r="A218" s="78" t="s">
        <v>608</v>
      </c>
    </row>
    <row r="219" spans="1:41" ht="3.75" customHeight="1" thickBot="1" x14ac:dyDescent="0.25"/>
    <row r="220" spans="1:41" ht="27.75" customHeight="1" x14ac:dyDescent="0.2">
      <c r="A220" s="1257"/>
      <c r="B220" s="1171" t="s">
        <v>19</v>
      </c>
      <c r="C220" s="1171" t="s">
        <v>1</v>
      </c>
      <c r="D220" s="1171" t="s">
        <v>2</v>
      </c>
      <c r="E220" s="1171" t="s">
        <v>69</v>
      </c>
      <c r="F220" s="1193" t="s">
        <v>696</v>
      </c>
      <c r="G220" s="1170" t="s">
        <v>592</v>
      </c>
      <c r="H220" s="1171"/>
      <c r="I220" s="1171"/>
      <c r="J220" s="1171" t="s">
        <v>6</v>
      </c>
      <c r="K220" s="1171"/>
      <c r="L220" s="1171"/>
      <c r="M220" s="1171" t="s">
        <v>7</v>
      </c>
      <c r="N220" s="1171"/>
      <c r="O220" s="1171"/>
      <c r="P220" s="1171" t="s">
        <v>8</v>
      </c>
      <c r="Q220" s="1171"/>
      <c r="R220" s="1171"/>
      <c r="S220" s="1171" t="s">
        <v>9</v>
      </c>
      <c r="T220" s="1171"/>
      <c r="U220" s="1171"/>
      <c r="V220" s="1171" t="s">
        <v>10</v>
      </c>
      <c r="W220" s="1171"/>
      <c r="X220" s="1171"/>
      <c r="Y220" s="1171" t="s">
        <v>11</v>
      </c>
      <c r="Z220" s="1171"/>
      <c r="AA220" s="1171"/>
      <c r="AB220" s="1171" t="s">
        <v>12</v>
      </c>
      <c r="AC220" s="1171"/>
      <c r="AD220" s="1171"/>
      <c r="AE220" s="1171" t="s">
        <v>13</v>
      </c>
      <c r="AF220" s="1171"/>
      <c r="AG220" s="1171"/>
      <c r="AH220" s="1171" t="s">
        <v>14</v>
      </c>
      <c r="AI220" s="1171"/>
      <c r="AJ220" s="1171"/>
      <c r="AK220" s="1171" t="s">
        <v>15</v>
      </c>
      <c r="AL220" s="1171"/>
      <c r="AM220" s="1171"/>
      <c r="AN220" s="1172" t="s">
        <v>593</v>
      </c>
      <c r="AO220" s="1172"/>
    </row>
    <row r="221" spans="1:41" ht="21" customHeight="1" thickBot="1" x14ac:dyDescent="0.25">
      <c r="A221" s="1176"/>
      <c r="B221" s="1178"/>
      <c r="C221" s="1178"/>
      <c r="D221" s="1178"/>
      <c r="E221" s="1178"/>
      <c r="F221" s="1180"/>
      <c r="G221" s="73" t="s">
        <v>16</v>
      </c>
      <c r="H221" s="67" t="s">
        <v>17</v>
      </c>
      <c r="I221" s="67" t="s">
        <v>18</v>
      </c>
      <c r="J221" s="67" t="s">
        <v>16</v>
      </c>
      <c r="K221" s="67" t="s">
        <v>17</v>
      </c>
      <c r="L221" s="67" t="s">
        <v>18</v>
      </c>
      <c r="M221" s="67" t="s">
        <v>16</v>
      </c>
      <c r="N221" s="67" t="s">
        <v>17</v>
      </c>
      <c r="O221" s="67" t="s">
        <v>18</v>
      </c>
      <c r="P221" s="67" t="s">
        <v>16</v>
      </c>
      <c r="Q221" s="67" t="s">
        <v>17</v>
      </c>
      <c r="R221" s="67" t="s">
        <v>18</v>
      </c>
      <c r="S221" s="67" t="s">
        <v>16</v>
      </c>
      <c r="T221" s="67" t="s">
        <v>17</v>
      </c>
      <c r="U221" s="67" t="s">
        <v>18</v>
      </c>
      <c r="V221" s="67" t="s">
        <v>16</v>
      </c>
      <c r="W221" s="67" t="s">
        <v>17</v>
      </c>
      <c r="X221" s="67" t="s">
        <v>18</v>
      </c>
      <c r="Y221" s="67" t="s">
        <v>16</v>
      </c>
      <c r="Z221" s="67" t="s">
        <v>17</v>
      </c>
      <c r="AA221" s="67" t="s">
        <v>18</v>
      </c>
      <c r="AB221" s="67" t="s">
        <v>16</v>
      </c>
      <c r="AC221" s="67" t="s">
        <v>17</v>
      </c>
      <c r="AD221" s="67" t="s">
        <v>18</v>
      </c>
      <c r="AE221" s="67" t="s">
        <v>16</v>
      </c>
      <c r="AF221" s="67" t="s">
        <v>17</v>
      </c>
      <c r="AG221" s="67" t="s">
        <v>18</v>
      </c>
      <c r="AH221" s="67" t="s">
        <v>16</v>
      </c>
      <c r="AI221" s="67" t="s">
        <v>17</v>
      </c>
      <c r="AJ221" s="67" t="s">
        <v>18</v>
      </c>
      <c r="AK221" s="67" t="s">
        <v>16</v>
      </c>
      <c r="AL221" s="67" t="s">
        <v>17</v>
      </c>
      <c r="AM221" s="67" t="s">
        <v>18</v>
      </c>
      <c r="AN221" s="1249"/>
      <c r="AO221" s="1259"/>
    </row>
    <row r="222" spans="1:41" ht="63.75" customHeight="1" x14ac:dyDescent="0.2">
      <c r="A222" s="361" t="s">
        <v>753</v>
      </c>
      <c r="B222" s="1250" t="s">
        <v>158</v>
      </c>
      <c r="C222" s="1251" t="s">
        <v>159</v>
      </c>
      <c r="D222" s="1252" t="s">
        <v>122</v>
      </c>
      <c r="E222" s="1252" t="s">
        <v>72</v>
      </c>
      <c r="F222" s="1253" t="s">
        <v>23</v>
      </c>
      <c r="G222" s="1254" t="s">
        <v>57</v>
      </c>
      <c r="H222" s="1255" t="s">
        <v>57</v>
      </c>
      <c r="I222" s="1256">
        <v>47</v>
      </c>
      <c r="J222" s="739" t="s">
        <v>57</v>
      </c>
      <c r="K222" s="739" t="s">
        <v>57</v>
      </c>
      <c r="L222" s="740">
        <v>0</v>
      </c>
      <c r="M222" s="739" t="s">
        <v>57</v>
      </c>
      <c r="N222" s="739" t="s">
        <v>57</v>
      </c>
      <c r="O222" s="740">
        <v>0</v>
      </c>
      <c r="P222" s="753" t="s">
        <v>57</v>
      </c>
      <c r="Q222" s="753" t="s">
        <v>57</v>
      </c>
      <c r="R222" s="755">
        <v>0</v>
      </c>
      <c r="S222" s="753" t="s">
        <v>57</v>
      </c>
      <c r="T222" s="753" t="s">
        <v>57</v>
      </c>
      <c r="U222" s="755">
        <v>47.43</v>
      </c>
      <c r="V222" s="753" t="s">
        <v>57</v>
      </c>
      <c r="W222" s="753" t="s">
        <v>57</v>
      </c>
      <c r="X222" s="755">
        <v>47.43</v>
      </c>
      <c r="Y222" s="753" t="s">
        <v>57</v>
      </c>
      <c r="Z222" s="753" t="s">
        <v>57</v>
      </c>
      <c r="AA222" s="755">
        <v>47.43</v>
      </c>
      <c r="AB222" s="753" t="s">
        <v>57</v>
      </c>
      <c r="AC222" s="753" t="s">
        <v>57</v>
      </c>
      <c r="AD222" s="321">
        <v>47.43</v>
      </c>
      <c r="AE222" s="68"/>
      <c r="AF222" s="68"/>
      <c r="AG222" s="68"/>
      <c r="AH222" s="68"/>
      <c r="AI222" s="68"/>
      <c r="AJ222" s="68"/>
      <c r="AK222" s="68"/>
      <c r="AL222" s="68"/>
      <c r="AM222" s="68"/>
      <c r="AN222" s="588"/>
      <c r="AO222" s="468"/>
    </row>
    <row r="223" spans="1:41" ht="41.25" customHeight="1" thickBot="1" x14ac:dyDescent="0.25">
      <c r="A223" s="362" t="s">
        <v>754</v>
      </c>
      <c r="B223" s="1240"/>
      <c r="C223" s="1242"/>
      <c r="D223" s="1244"/>
      <c r="E223" s="1244"/>
      <c r="F223" s="1246"/>
      <c r="G223" s="1248"/>
      <c r="H223" s="1236"/>
      <c r="I223" s="1238"/>
      <c r="J223" s="737" t="s">
        <v>57</v>
      </c>
      <c r="K223" s="737" t="s">
        <v>57</v>
      </c>
      <c r="L223" s="733">
        <v>0</v>
      </c>
      <c r="M223" s="737" t="s">
        <v>57</v>
      </c>
      <c r="N223" s="737" t="s">
        <v>57</v>
      </c>
      <c r="O223" s="733">
        <v>0</v>
      </c>
      <c r="P223" s="754" t="s">
        <v>57</v>
      </c>
      <c r="Q223" s="754" t="s">
        <v>57</v>
      </c>
      <c r="R223" s="756">
        <v>0</v>
      </c>
      <c r="S223" s="754" t="s">
        <v>57</v>
      </c>
      <c r="T223" s="754" t="s">
        <v>57</v>
      </c>
      <c r="U223" s="756">
        <v>0</v>
      </c>
      <c r="V223" s="754" t="s">
        <v>57</v>
      </c>
      <c r="W223" s="754" t="s">
        <v>57</v>
      </c>
      <c r="X223" s="756">
        <v>14.2</v>
      </c>
      <c r="Y223" s="754" t="s">
        <v>57</v>
      </c>
      <c r="Z223" s="754" t="s">
        <v>57</v>
      </c>
      <c r="AA223" s="756">
        <v>47.43</v>
      </c>
      <c r="AB223" s="754" t="s">
        <v>57</v>
      </c>
      <c r="AC223" s="754" t="s">
        <v>57</v>
      </c>
      <c r="AD223" s="598">
        <v>47.43</v>
      </c>
      <c r="AE223" s="763"/>
      <c r="AF223" s="763"/>
      <c r="AG223" s="763"/>
      <c r="AH223" s="763"/>
      <c r="AI223" s="763"/>
      <c r="AJ223" s="763"/>
      <c r="AK223" s="763"/>
      <c r="AL223" s="763"/>
      <c r="AM223" s="763"/>
      <c r="AN223" s="430"/>
      <c r="AO223" s="765"/>
    </row>
    <row r="224" spans="1:41" ht="49.5" customHeight="1" x14ac:dyDescent="0.2">
      <c r="A224" s="361" t="s">
        <v>753</v>
      </c>
      <c r="B224" s="1239" t="s">
        <v>160</v>
      </c>
      <c r="C224" s="1241" t="s">
        <v>161</v>
      </c>
      <c r="D224" s="1243" t="s">
        <v>40</v>
      </c>
      <c r="E224" s="1243" t="s">
        <v>72</v>
      </c>
      <c r="F224" s="1245" t="s">
        <v>23</v>
      </c>
      <c r="G224" s="1247" t="s">
        <v>57</v>
      </c>
      <c r="H224" s="1235" t="s">
        <v>57</v>
      </c>
      <c r="I224" s="1237">
        <v>7</v>
      </c>
      <c r="J224" s="736" t="s">
        <v>57</v>
      </c>
      <c r="K224" s="736" t="s">
        <v>57</v>
      </c>
      <c r="L224" s="732">
        <v>0</v>
      </c>
      <c r="M224" s="736" t="s">
        <v>57</v>
      </c>
      <c r="N224" s="736" t="s">
        <v>57</v>
      </c>
      <c r="O224" s="85">
        <v>5</v>
      </c>
      <c r="P224" s="70" t="s">
        <v>57</v>
      </c>
      <c r="Q224" s="70" t="s">
        <v>57</v>
      </c>
      <c r="R224" s="85">
        <v>5</v>
      </c>
      <c r="S224" s="70" t="s">
        <v>57</v>
      </c>
      <c r="T224" s="70" t="s">
        <v>57</v>
      </c>
      <c r="U224" s="85">
        <v>5</v>
      </c>
      <c r="V224" s="70" t="s">
        <v>57</v>
      </c>
      <c r="W224" s="70" t="s">
        <v>57</v>
      </c>
      <c r="X224" s="85">
        <v>7</v>
      </c>
      <c r="Y224" s="70" t="s">
        <v>57</v>
      </c>
      <c r="Z224" s="70" t="s">
        <v>57</v>
      </c>
      <c r="AA224" s="85">
        <v>7</v>
      </c>
      <c r="AB224" s="70" t="s">
        <v>57</v>
      </c>
      <c r="AC224" s="70" t="s">
        <v>57</v>
      </c>
      <c r="AD224" s="509">
        <v>7</v>
      </c>
      <c r="AE224" s="71"/>
      <c r="AF224" s="71"/>
      <c r="AG224" s="71"/>
      <c r="AH224" s="71"/>
      <c r="AI224" s="71"/>
      <c r="AJ224" s="71"/>
      <c r="AK224" s="71"/>
      <c r="AL224" s="71"/>
      <c r="AM224" s="71"/>
      <c r="AN224" s="588"/>
      <c r="AO224" s="72"/>
    </row>
    <row r="225" spans="1:41" ht="41.25" customHeight="1" thickBot="1" x14ac:dyDescent="0.25">
      <c r="A225" s="362" t="s">
        <v>754</v>
      </c>
      <c r="B225" s="1240"/>
      <c r="C225" s="1242"/>
      <c r="D225" s="1244"/>
      <c r="E225" s="1244"/>
      <c r="F225" s="1246"/>
      <c r="G225" s="1248"/>
      <c r="H225" s="1236"/>
      <c r="I225" s="1238"/>
      <c r="J225" s="737" t="s">
        <v>57</v>
      </c>
      <c r="K225" s="737" t="s">
        <v>57</v>
      </c>
      <c r="L225" s="733">
        <v>0</v>
      </c>
      <c r="M225" s="737" t="s">
        <v>57</v>
      </c>
      <c r="N225" s="737" t="s">
        <v>57</v>
      </c>
      <c r="O225" s="733">
        <v>0</v>
      </c>
      <c r="P225" s="754" t="s">
        <v>57</v>
      </c>
      <c r="Q225" s="754" t="s">
        <v>57</v>
      </c>
      <c r="R225" s="756">
        <v>0</v>
      </c>
      <c r="S225" s="754" t="s">
        <v>57</v>
      </c>
      <c r="T225" s="754" t="s">
        <v>57</v>
      </c>
      <c r="U225" s="756">
        <v>5</v>
      </c>
      <c r="V225" s="754" t="s">
        <v>57</v>
      </c>
      <c r="W225" s="754" t="s">
        <v>57</v>
      </c>
      <c r="X225" s="756">
        <v>7</v>
      </c>
      <c r="Y225" s="754" t="s">
        <v>57</v>
      </c>
      <c r="Z225" s="754" t="s">
        <v>57</v>
      </c>
      <c r="AA225" s="756">
        <v>7</v>
      </c>
      <c r="AB225" s="754" t="s">
        <v>57</v>
      </c>
      <c r="AC225" s="754" t="s">
        <v>57</v>
      </c>
      <c r="AD225" s="598">
        <v>7</v>
      </c>
      <c r="AE225" s="763"/>
      <c r="AF225" s="763"/>
      <c r="AG225" s="763"/>
      <c r="AH225" s="763"/>
      <c r="AI225" s="763"/>
      <c r="AJ225" s="763"/>
      <c r="AK225" s="763"/>
      <c r="AL225" s="763"/>
      <c r="AM225" s="763"/>
      <c r="AN225" s="430"/>
      <c r="AO225" s="765"/>
    </row>
    <row r="226" spans="1:41" x14ac:dyDescent="0.2">
      <c r="A226" s="251"/>
      <c r="B226" s="252"/>
      <c r="C226" s="253"/>
      <c r="D226" s="86"/>
      <c r="E226" s="86"/>
      <c r="F226" s="86"/>
      <c r="G226" s="77"/>
      <c r="H226" s="77"/>
      <c r="I226" s="254"/>
      <c r="J226" s="77"/>
      <c r="K226" s="77"/>
      <c r="L226" s="86"/>
      <c r="M226" s="77"/>
      <c r="N226" s="77"/>
      <c r="O226" s="86"/>
      <c r="P226" s="77"/>
      <c r="Q226" s="77"/>
      <c r="R226" s="86"/>
      <c r="S226" s="12"/>
      <c r="T226" s="12"/>
      <c r="U226" s="12"/>
      <c r="V226" s="12"/>
      <c r="W226" s="12"/>
      <c r="X226" s="12"/>
      <c r="Y226" s="12"/>
      <c r="Z226" s="12"/>
      <c r="AA226" s="12"/>
      <c r="AB226" s="12"/>
      <c r="AC226" s="12"/>
      <c r="AD226" s="14"/>
      <c r="AE226" s="12"/>
      <c r="AF226" s="12"/>
      <c r="AG226" s="12"/>
      <c r="AH226" s="12"/>
      <c r="AI226" s="12"/>
      <c r="AJ226" s="12"/>
      <c r="AK226" s="12"/>
      <c r="AL226" s="12"/>
      <c r="AM226" s="12"/>
      <c r="AN226" s="12"/>
      <c r="AO226" s="12"/>
    </row>
    <row r="227" spans="1:41" ht="15" x14ac:dyDescent="0.25">
      <c r="A227" s="63" t="s">
        <v>379</v>
      </c>
      <c r="B227" s="64"/>
    </row>
    <row r="228" spans="1:41" ht="22.5" customHeight="1" x14ac:dyDescent="0.2">
      <c r="A228" s="78" t="s">
        <v>609</v>
      </c>
    </row>
    <row r="229" spans="1:41" ht="6" customHeight="1" thickBot="1" x14ac:dyDescent="0.25"/>
    <row r="230" spans="1:41" ht="30" customHeight="1" x14ac:dyDescent="0.2">
      <c r="A230" s="1257"/>
      <c r="B230" s="1171" t="s">
        <v>19</v>
      </c>
      <c r="C230" s="1171" t="s">
        <v>1</v>
      </c>
      <c r="D230" s="1171" t="s">
        <v>2</v>
      </c>
      <c r="E230" s="1171" t="s">
        <v>69</v>
      </c>
      <c r="F230" s="1193" t="s">
        <v>696</v>
      </c>
      <c r="G230" s="1170" t="s">
        <v>592</v>
      </c>
      <c r="H230" s="1171"/>
      <c r="I230" s="1171"/>
      <c r="J230" s="1171" t="s">
        <v>6</v>
      </c>
      <c r="K230" s="1171"/>
      <c r="L230" s="1171"/>
      <c r="M230" s="1171" t="s">
        <v>7</v>
      </c>
      <c r="N230" s="1171"/>
      <c r="O230" s="1171"/>
      <c r="P230" s="1171" t="s">
        <v>8</v>
      </c>
      <c r="Q230" s="1171"/>
      <c r="R230" s="1171"/>
      <c r="S230" s="1171" t="s">
        <v>9</v>
      </c>
      <c r="T230" s="1171"/>
      <c r="U230" s="1171"/>
      <c r="V230" s="1171" t="s">
        <v>10</v>
      </c>
      <c r="W230" s="1171"/>
      <c r="X230" s="1171"/>
      <c r="Y230" s="1171" t="s">
        <v>11</v>
      </c>
      <c r="Z230" s="1171"/>
      <c r="AA230" s="1171"/>
      <c r="AB230" s="1171" t="s">
        <v>12</v>
      </c>
      <c r="AC230" s="1171"/>
      <c r="AD230" s="1171"/>
      <c r="AE230" s="1171" t="s">
        <v>13</v>
      </c>
      <c r="AF230" s="1171"/>
      <c r="AG230" s="1171"/>
      <c r="AH230" s="1171" t="s">
        <v>14</v>
      </c>
      <c r="AI230" s="1171"/>
      <c r="AJ230" s="1171"/>
      <c r="AK230" s="1171" t="s">
        <v>15</v>
      </c>
      <c r="AL230" s="1171"/>
      <c r="AM230" s="1171"/>
      <c r="AN230" s="1172" t="s">
        <v>593</v>
      </c>
      <c r="AO230" s="1172"/>
    </row>
    <row r="231" spans="1:41" ht="24" customHeight="1" thickBot="1" x14ac:dyDescent="0.25">
      <c r="A231" s="1176"/>
      <c r="B231" s="1178"/>
      <c r="C231" s="1178"/>
      <c r="D231" s="1178"/>
      <c r="E231" s="1178"/>
      <c r="F231" s="1180"/>
      <c r="G231" s="73" t="s">
        <v>16</v>
      </c>
      <c r="H231" s="67" t="s">
        <v>17</v>
      </c>
      <c r="I231" s="67" t="s">
        <v>18</v>
      </c>
      <c r="J231" s="67" t="s">
        <v>16</v>
      </c>
      <c r="K231" s="67" t="s">
        <v>17</v>
      </c>
      <c r="L231" s="67" t="s">
        <v>18</v>
      </c>
      <c r="M231" s="67" t="s">
        <v>16</v>
      </c>
      <c r="N231" s="67" t="s">
        <v>17</v>
      </c>
      <c r="O231" s="67" t="s">
        <v>18</v>
      </c>
      <c r="P231" s="67" t="s">
        <v>16</v>
      </c>
      <c r="Q231" s="67" t="s">
        <v>17</v>
      </c>
      <c r="R231" s="67" t="s">
        <v>18</v>
      </c>
      <c r="S231" s="67" t="s">
        <v>16</v>
      </c>
      <c r="T231" s="67" t="s">
        <v>17</v>
      </c>
      <c r="U231" s="67" t="s">
        <v>18</v>
      </c>
      <c r="V231" s="67" t="s">
        <v>16</v>
      </c>
      <c r="W231" s="67" t="s">
        <v>17</v>
      </c>
      <c r="X231" s="67" t="s">
        <v>18</v>
      </c>
      <c r="Y231" s="67" t="s">
        <v>16</v>
      </c>
      <c r="Z231" s="67" t="s">
        <v>17</v>
      </c>
      <c r="AA231" s="67" t="s">
        <v>18</v>
      </c>
      <c r="AB231" s="67" t="s">
        <v>16</v>
      </c>
      <c r="AC231" s="67" t="s">
        <v>17</v>
      </c>
      <c r="AD231" s="67" t="s">
        <v>18</v>
      </c>
      <c r="AE231" s="67" t="s">
        <v>16</v>
      </c>
      <c r="AF231" s="67" t="s">
        <v>17</v>
      </c>
      <c r="AG231" s="67" t="s">
        <v>18</v>
      </c>
      <c r="AH231" s="67" t="s">
        <v>16</v>
      </c>
      <c r="AI231" s="67" t="s">
        <v>17</v>
      </c>
      <c r="AJ231" s="67" t="s">
        <v>18</v>
      </c>
      <c r="AK231" s="67" t="s">
        <v>16</v>
      </c>
      <c r="AL231" s="67" t="s">
        <v>17</v>
      </c>
      <c r="AM231" s="67" t="s">
        <v>18</v>
      </c>
      <c r="AN231" s="1249"/>
      <c r="AO231" s="1259"/>
    </row>
    <row r="232" spans="1:41" ht="51" customHeight="1" x14ac:dyDescent="0.2">
      <c r="A232" s="361" t="s">
        <v>753</v>
      </c>
      <c r="B232" s="1250" t="s">
        <v>162</v>
      </c>
      <c r="C232" s="1251" t="s">
        <v>163</v>
      </c>
      <c r="D232" s="1252" t="s">
        <v>40</v>
      </c>
      <c r="E232" s="1252" t="s">
        <v>72</v>
      </c>
      <c r="F232" s="1253" t="s">
        <v>23</v>
      </c>
      <c r="G232" s="1254" t="s">
        <v>57</v>
      </c>
      <c r="H232" s="1255" t="s">
        <v>57</v>
      </c>
      <c r="I232" s="1256">
        <v>640</v>
      </c>
      <c r="J232" s="739" t="s">
        <v>57</v>
      </c>
      <c r="K232" s="739" t="s">
        <v>57</v>
      </c>
      <c r="L232" s="740">
        <v>0</v>
      </c>
      <c r="M232" s="739" t="s">
        <v>57</v>
      </c>
      <c r="N232" s="739" t="s">
        <v>57</v>
      </c>
      <c r="O232" s="740">
        <v>0</v>
      </c>
      <c r="P232" s="753" t="s">
        <v>57</v>
      </c>
      <c r="Q232" s="753" t="s">
        <v>57</v>
      </c>
      <c r="R232" s="755">
        <v>0</v>
      </c>
      <c r="S232" s="753" t="s">
        <v>57</v>
      </c>
      <c r="T232" s="753" t="s">
        <v>57</v>
      </c>
      <c r="U232" s="755">
        <v>0</v>
      </c>
      <c r="V232" s="753" t="s">
        <v>57</v>
      </c>
      <c r="W232" s="753" t="s">
        <v>57</v>
      </c>
      <c r="X232" s="755">
        <v>640</v>
      </c>
      <c r="Y232" s="753" t="s">
        <v>57</v>
      </c>
      <c r="Z232" s="753" t="s">
        <v>57</v>
      </c>
      <c r="AA232" s="755">
        <v>640</v>
      </c>
      <c r="AB232" s="753" t="s">
        <v>57</v>
      </c>
      <c r="AC232" s="753" t="s">
        <v>57</v>
      </c>
      <c r="AD232" s="321">
        <v>640</v>
      </c>
      <c r="AE232" s="68"/>
      <c r="AF232" s="68"/>
      <c r="AG232" s="68"/>
      <c r="AH232" s="68"/>
      <c r="AI232" s="68"/>
      <c r="AJ232" s="68"/>
      <c r="AK232" s="68"/>
      <c r="AL232" s="68"/>
      <c r="AM232" s="68"/>
      <c r="AN232" s="589"/>
      <c r="AO232" s="467"/>
    </row>
    <row r="233" spans="1:41" ht="41.25" customHeight="1" thickBot="1" x14ac:dyDescent="0.25">
      <c r="A233" s="362" t="s">
        <v>754</v>
      </c>
      <c r="B233" s="1240"/>
      <c r="C233" s="1242"/>
      <c r="D233" s="1244"/>
      <c r="E233" s="1244"/>
      <c r="F233" s="1246"/>
      <c r="G233" s="1248"/>
      <c r="H233" s="1236"/>
      <c r="I233" s="1238"/>
      <c r="J233" s="737" t="s">
        <v>57</v>
      </c>
      <c r="K233" s="737" t="s">
        <v>57</v>
      </c>
      <c r="L233" s="733">
        <v>0</v>
      </c>
      <c r="M233" s="737" t="s">
        <v>57</v>
      </c>
      <c r="N233" s="737" t="s">
        <v>57</v>
      </c>
      <c r="O233" s="733">
        <v>0</v>
      </c>
      <c r="P233" s="754" t="s">
        <v>57</v>
      </c>
      <c r="Q233" s="754" t="s">
        <v>57</v>
      </c>
      <c r="R233" s="756">
        <v>0</v>
      </c>
      <c r="S233" s="754" t="s">
        <v>57</v>
      </c>
      <c r="T233" s="754" t="s">
        <v>57</v>
      </c>
      <c r="U233" s="756">
        <v>0</v>
      </c>
      <c r="V233" s="754" t="s">
        <v>57</v>
      </c>
      <c r="W233" s="754" t="s">
        <v>57</v>
      </c>
      <c r="X233" s="756">
        <v>5</v>
      </c>
      <c r="Y233" s="754" t="s">
        <v>57</v>
      </c>
      <c r="Z233" s="754" t="s">
        <v>57</v>
      </c>
      <c r="AA233" s="756">
        <v>95</v>
      </c>
      <c r="AB233" s="754" t="s">
        <v>57</v>
      </c>
      <c r="AC233" s="754" t="s">
        <v>57</v>
      </c>
      <c r="AD233" s="598">
        <v>178</v>
      </c>
      <c r="AE233" s="763"/>
      <c r="AF233" s="763"/>
      <c r="AG233" s="763"/>
      <c r="AH233" s="763"/>
      <c r="AI233" s="763"/>
      <c r="AJ233" s="763"/>
      <c r="AK233" s="763"/>
      <c r="AL233" s="763"/>
      <c r="AM233" s="763"/>
      <c r="AN233" s="379" t="s">
        <v>808</v>
      </c>
      <c r="AO233" s="765"/>
    </row>
    <row r="234" spans="1:41" x14ac:dyDescent="0.2">
      <c r="B234" s="3"/>
    </row>
    <row r="235" spans="1:41" ht="15" x14ac:dyDescent="0.25">
      <c r="A235" s="63" t="s">
        <v>380</v>
      </c>
      <c r="B235" s="64"/>
    </row>
    <row r="236" spans="1:41" ht="31.5" customHeight="1" x14ac:dyDescent="0.2">
      <c r="A236" s="1292" t="s">
        <v>610</v>
      </c>
      <c r="B236" s="1292"/>
      <c r="C236" s="1292"/>
      <c r="D236" s="1292"/>
      <c r="E236" s="1292"/>
      <c r="F236" s="1292"/>
      <c r="G236" s="1292"/>
      <c r="H236" s="1292"/>
      <c r="I236" s="1292"/>
      <c r="J236" s="1292"/>
      <c r="K236" s="1292"/>
      <c r="L236" s="1292"/>
      <c r="M236" s="1292"/>
      <c r="N236" s="1292"/>
      <c r="O236" s="1292"/>
      <c r="P236" s="1292"/>
      <c r="Q236" s="1292"/>
      <c r="R236" s="1292"/>
      <c r="S236" s="1292"/>
      <c r="T236" s="1292"/>
      <c r="U236" s="1292"/>
      <c r="V236" s="1292"/>
      <c r="W236" s="1292"/>
      <c r="X236" s="1292"/>
      <c r="Y236" s="1292"/>
      <c r="Z236" s="1292"/>
      <c r="AA236" s="1292"/>
      <c r="AB236" s="1292"/>
      <c r="AC236" s="1292"/>
      <c r="AD236" s="1292"/>
      <c r="AE236" s="1292"/>
      <c r="AF236" s="1292"/>
      <c r="AG236" s="1292"/>
      <c r="AH236" s="1292"/>
      <c r="AI236" s="1292"/>
      <c r="AJ236" s="1292"/>
      <c r="AK236" s="1292"/>
      <c r="AL236" s="1292"/>
      <c r="AM236" s="1292"/>
      <c r="AN236" s="1292"/>
    </row>
    <row r="237" spans="1:41" ht="7.5" customHeight="1" thickBot="1" x14ac:dyDescent="0.25"/>
    <row r="238" spans="1:41" ht="31.5" customHeight="1" x14ac:dyDescent="0.2">
      <c r="A238" s="1293"/>
      <c r="B238" s="1170" t="s">
        <v>19</v>
      </c>
      <c r="C238" s="1171" t="s">
        <v>1</v>
      </c>
      <c r="D238" s="1171" t="s">
        <v>2</v>
      </c>
      <c r="E238" s="1171" t="s">
        <v>69</v>
      </c>
      <c r="F238" s="1193" t="s">
        <v>696</v>
      </c>
      <c r="G238" s="1170" t="s">
        <v>592</v>
      </c>
      <c r="H238" s="1171"/>
      <c r="I238" s="1171"/>
      <c r="J238" s="1171" t="s">
        <v>6</v>
      </c>
      <c r="K238" s="1171"/>
      <c r="L238" s="1171"/>
      <c r="M238" s="1171" t="s">
        <v>7</v>
      </c>
      <c r="N238" s="1171"/>
      <c r="O238" s="1171"/>
      <c r="P238" s="1171" t="s">
        <v>8</v>
      </c>
      <c r="Q238" s="1171"/>
      <c r="R238" s="1171"/>
      <c r="S238" s="1171" t="s">
        <v>9</v>
      </c>
      <c r="T238" s="1171"/>
      <c r="U238" s="1171"/>
      <c r="V238" s="1171" t="s">
        <v>10</v>
      </c>
      <c r="W238" s="1171"/>
      <c r="X238" s="1171"/>
      <c r="Y238" s="1171" t="s">
        <v>11</v>
      </c>
      <c r="Z238" s="1171"/>
      <c r="AA238" s="1171"/>
      <c r="AB238" s="1171" t="s">
        <v>12</v>
      </c>
      <c r="AC238" s="1171"/>
      <c r="AD238" s="1171"/>
      <c r="AE238" s="1171" t="s">
        <v>13</v>
      </c>
      <c r="AF238" s="1171"/>
      <c r="AG238" s="1171"/>
      <c r="AH238" s="1171" t="s">
        <v>14</v>
      </c>
      <c r="AI238" s="1171"/>
      <c r="AJ238" s="1171"/>
      <c r="AK238" s="1171" t="s">
        <v>15</v>
      </c>
      <c r="AL238" s="1171"/>
      <c r="AM238" s="1171"/>
      <c r="AN238" s="1172" t="s">
        <v>593</v>
      </c>
      <c r="AO238" s="1172"/>
    </row>
    <row r="239" spans="1:41" ht="21" customHeight="1" thickBot="1" x14ac:dyDescent="0.25">
      <c r="A239" s="1294"/>
      <c r="B239" s="1204"/>
      <c r="C239" s="1178"/>
      <c r="D239" s="1178"/>
      <c r="E239" s="1178"/>
      <c r="F239" s="1180"/>
      <c r="G239" s="73" t="s">
        <v>16</v>
      </c>
      <c r="H239" s="67" t="s">
        <v>17</v>
      </c>
      <c r="I239" s="67" t="s">
        <v>18</v>
      </c>
      <c r="J239" s="67" t="s">
        <v>16</v>
      </c>
      <c r="K239" s="67" t="s">
        <v>17</v>
      </c>
      <c r="L239" s="67" t="s">
        <v>18</v>
      </c>
      <c r="M239" s="67" t="s">
        <v>16</v>
      </c>
      <c r="N239" s="67" t="s">
        <v>17</v>
      </c>
      <c r="O239" s="67" t="s">
        <v>18</v>
      </c>
      <c r="P239" s="67" t="s">
        <v>16</v>
      </c>
      <c r="Q239" s="67" t="s">
        <v>17</v>
      </c>
      <c r="R239" s="67" t="s">
        <v>18</v>
      </c>
      <c r="S239" s="67" t="s">
        <v>16</v>
      </c>
      <c r="T239" s="67" t="s">
        <v>17</v>
      </c>
      <c r="U239" s="67" t="s">
        <v>18</v>
      </c>
      <c r="V239" s="67" t="s">
        <v>16</v>
      </c>
      <c r="W239" s="67" t="s">
        <v>17</v>
      </c>
      <c r="X239" s="67" t="s">
        <v>18</v>
      </c>
      <c r="Y239" s="67" t="s">
        <v>16</v>
      </c>
      <c r="Z239" s="67" t="s">
        <v>17</v>
      </c>
      <c r="AA239" s="67" t="s">
        <v>18</v>
      </c>
      <c r="AB239" s="67" t="s">
        <v>16</v>
      </c>
      <c r="AC239" s="67" t="s">
        <v>17</v>
      </c>
      <c r="AD239" s="67" t="s">
        <v>18</v>
      </c>
      <c r="AE239" s="67" t="s">
        <v>16</v>
      </c>
      <c r="AF239" s="67" t="s">
        <v>17</v>
      </c>
      <c r="AG239" s="67" t="s">
        <v>18</v>
      </c>
      <c r="AH239" s="67" t="s">
        <v>16</v>
      </c>
      <c r="AI239" s="67" t="s">
        <v>17</v>
      </c>
      <c r="AJ239" s="67" t="s">
        <v>18</v>
      </c>
      <c r="AK239" s="67" t="s">
        <v>16</v>
      </c>
      <c r="AL239" s="67" t="s">
        <v>17</v>
      </c>
      <c r="AM239" s="67" t="s">
        <v>18</v>
      </c>
      <c r="AN239" s="1249"/>
      <c r="AO239" s="1259"/>
    </row>
    <row r="240" spans="1:41" ht="139.5" customHeight="1" x14ac:dyDescent="0.2">
      <c r="A240" s="361" t="s">
        <v>753</v>
      </c>
      <c r="B240" s="1284" t="s">
        <v>164</v>
      </c>
      <c r="C240" s="1251" t="s">
        <v>165</v>
      </c>
      <c r="D240" s="1252" t="s">
        <v>52</v>
      </c>
      <c r="E240" s="1252" t="s">
        <v>72</v>
      </c>
      <c r="F240" s="1253" t="s">
        <v>23</v>
      </c>
      <c r="G240" s="1254" t="s">
        <v>57</v>
      </c>
      <c r="H240" s="1255" t="s">
        <v>57</v>
      </c>
      <c r="I240" s="1256">
        <v>990000</v>
      </c>
      <c r="J240" s="739" t="s">
        <v>57</v>
      </c>
      <c r="K240" s="739" t="s">
        <v>57</v>
      </c>
      <c r="L240" s="740">
        <v>0</v>
      </c>
      <c r="M240" s="739" t="s">
        <v>57</v>
      </c>
      <c r="N240" s="739" t="s">
        <v>57</v>
      </c>
      <c r="O240" s="740">
        <v>0</v>
      </c>
      <c r="P240" s="753" t="s">
        <v>57</v>
      </c>
      <c r="Q240" s="753" t="s">
        <v>57</v>
      </c>
      <c r="R240" s="755">
        <v>0</v>
      </c>
      <c r="S240" s="753" t="s">
        <v>57</v>
      </c>
      <c r="T240" s="753" t="s">
        <v>57</v>
      </c>
      <c r="U240" s="327">
        <v>204173</v>
      </c>
      <c r="V240" s="753" t="s">
        <v>57</v>
      </c>
      <c r="W240" s="753" t="s">
        <v>57</v>
      </c>
      <c r="X240" s="327">
        <v>990000</v>
      </c>
      <c r="Y240" s="753" t="s">
        <v>57</v>
      </c>
      <c r="Z240" s="753" t="s">
        <v>57</v>
      </c>
      <c r="AA240" s="382">
        <v>990000</v>
      </c>
      <c r="AB240" s="753" t="s">
        <v>57</v>
      </c>
      <c r="AC240" s="753" t="s">
        <v>57</v>
      </c>
      <c r="AD240" s="855">
        <v>990000</v>
      </c>
      <c r="AE240" s="596"/>
      <c r="AF240" s="596"/>
      <c r="AG240" s="596"/>
      <c r="AH240" s="596"/>
      <c r="AI240" s="596"/>
      <c r="AJ240" s="596"/>
      <c r="AK240" s="596"/>
      <c r="AL240" s="596"/>
      <c r="AM240" s="596"/>
      <c r="AN240" s="867" t="s">
        <v>895</v>
      </c>
      <c r="AO240" s="467"/>
    </row>
    <row r="241" spans="1:41" ht="135.75" customHeight="1" thickBot="1" x14ac:dyDescent="0.25">
      <c r="A241" s="362" t="s">
        <v>754</v>
      </c>
      <c r="B241" s="1291"/>
      <c r="C241" s="1242"/>
      <c r="D241" s="1244"/>
      <c r="E241" s="1244"/>
      <c r="F241" s="1246"/>
      <c r="G241" s="1248"/>
      <c r="H241" s="1236"/>
      <c r="I241" s="1238"/>
      <c r="J241" s="737" t="s">
        <v>57</v>
      </c>
      <c r="K241" s="737" t="s">
        <v>57</v>
      </c>
      <c r="L241" s="733">
        <v>0</v>
      </c>
      <c r="M241" s="737" t="s">
        <v>57</v>
      </c>
      <c r="N241" s="737" t="s">
        <v>57</v>
      </c>
      <c r="O241" s="733">
        <v>0</v>
      </c>
      <c r="P241" s="754" t="s">
        <v>57</v>
      </c>
      <c r="Q241" s="754" t="s">
        <v>57</v>
      </c>
      <c r="R241" s="756">
        <v>0</v>
      </c>
      <c r="S241" s="754" t="s">
        <v>57</v>
      </c>
      <c r="T241" s="754" t="s">
        <v>57</v>
      </c>
      <c r="U241" s="756">
        <v>0</v>
      </c>
      <c r="V241" s="754" t="s">
        <v>57</v>
      </c>
      <c r="W241" s="754" t="s">
        <v>57</v>
      </c>
      <c r="X241" s="756">
        <v>0</v>
      </c>
      <c r="Y241" s="754" t="s">
        <v>57</v>
      </c>
      <c r="Z241" s="754" t="s">
        <v>57</v>
      </c>
      <c r="AA241" s="144">
        <v>296</v>
      </c>
      <c r="AB241" s="754" t="s">
        <v>57</v>
      </c>
      <c r="AC241" s="754" t="s">
        <v>57</v>
      </c>
      <c r="AD241" s="766">
        <v>7296</v>
      </c>
      <c r="AE241" s="107"/>
      <c r="AF241" s="107"/>
      <c r="AG241" s="107"/>
      <c r="AH241" s="107"/>
      <c r="AI241" s="107"/>
      <c r="AJ241" s="107"/>
      <c r="AK241" s="107"/>
      <c r="AL241" s="107"/>
      <c r="AM241" s="107"/>
      <c r="AN241" s="581" t="s">
        <v>811</v>
      </c>
      <c r="AO241" s="467"/>
    </row>
    <row r="242" spans="1:41" ht="47.25" customHeight="1" x14ac:dyDescent="0.2">
      <c r="A242" s="361" t="s">
        <v>753</v>
      </c>
      <c r="B242" s="1284" t="s">
        <v>166</v>
      </c>
      <c r="C242" s="1251" t="s">
        <v>167</v>
      </c>
      <c r="D242" s="1252" t="s">
        <v>40</v>
      </c>
      <c r="E242" s="1252" t="s">
        <v>72</v>
      </c>
      <c r="F242" s="1253" t="s">
        <v>23</v>
      </c>
      <c r="G242" s="1254" t="s">
        <v>57</v>
      </c>
      <c r="H242" s="1255" t="s">
        <v>57</v>
      </c>
      <c r="I242" s="1256">
        <v>77</v>
      </c>
      <c r="J242" s="739" t="s">
        <v>57</v>
      </c>
      <c r="K242" s="739" t="s">
        <v>57</v>
      </c>
      <c r="L242" s="740">
        <v>0</v>
      </c>
      <c r="M242" s="739" t="s">
        <v>57</v>
      </c>
      <c r="N242" s="739" t="s">
        <v>57</v>
      </c>
      <c r="O242" s="740">
        <v>0</v>
      </c>
      <c r="P242" s="753" t="s">
        <v>57</v>
      </c>
      <c r="Q242" s="753" t="s">
        <v>57</v>
      </c>
      <c r="R242" s="755">
        <v>0</v>
      </c>
      <c r="S242" s="70" t="s">
        <v>57</v>
      </c>
      <c r="T242" s="70" t="s">
        <v>57</v>
      </c>
      <c r="U242" s="755">
        <v>27</v>
      </c>
      <c r="V242" s="70" t="s">
        <v>57</v>
      </c>
      <c r="W242" s="70" t="s">
        <v>57</v>
      </c>
      <c r="X242" s="755">
        <v>52</v>
      </c>
      <c r="Y242" s="70" t="s">
        <v>57</v>
      </c>
      <c r="Z242" s="70" t="s">
        <v>57</v>
      </c>
      <c r="AA242" s="327">
        <v>53</v>
      </c>
      <c r="AB242" s="70" t="s">
        <v>57</v>
      </c>
      <c r="AC242" s="70" t="s">
        <v>57</v>
      </c>
      <c r="AD242" s="321">
        <v>74</v>
      </c>
      <c r="AE242" s="596"/>
      <c r="AF242" s="596"/>
      <c r="AG242" s="596"/>
      <c r="AH242" s="596"/>
      <c r="AI242" s="596"/>
      <c r="AJ242" s="596"/>
      <c r="AK242" s="596"/>
      <c r="AL242" s="596"/>
      <c r="AM242" s="596"/>
      <c r="AN242" s="429"/>
      <c r="AO242" s="429"/>
    </row>
    <row r="243" spans="1:41" ht="35.25" customHeight="1" thickBot="1" x14ac:dyDescent="0.25">
      <c r="A243" s="362" t="s">
        <v>754</v>
      </c>
      <c r="B243" s="1291"/>
      <c r="C243" s="1242"/>
      <c r="D243" s="1244"/>
      <c r="E243" s="1244"/>
      <c r="F243" s="1246"/>
      <c r="G243" s="1248"/>
      <c r="H243" s="1236"/>
      <c r="I243" s="1238"/>
      <c r="J243" s="737" t="s">
        <v>57</v>
      </c>
      <c r="K243" s="737" t="s">
        <v>57</v>
      </c>
      <c r="L243" s="733">
        <v>0</v>
      </c>
      <c r="M243" s="737" t="s">
        <v>57</v>
      </c>
      <c r="N243" s="737" t="s">
        <v>57</v>
      </c>
      <c r="O243" s="733">
        <v>0</v>
      </c>
      <c r="P243" s="754" t="s">
        <v>57</v>
      </c>
      <c r="Q243" s="754" t="s">
        <v>57</v>
      </c>
      <c r="R243" s="756">
        <v>0</v>
      </c>
      <c r="S243" s="754" t="s">
        <v>57</v>
      </c>
      <c r="T243" s="754" t="s">
        <v>57</v>
      </c>
      <c r="U243" s="756">
        <v>0</v>
      </c>
      <c r="V243" s="754" t="s">
        <v>57</v>
      </c>
      <c r="W243" s="754" t="s">
        <v>57</v>
      </c>
      <c r="X243" s="756">
        <v>14</v>
      </c>
      <c r="Y243" s="754" t="s">
        <v>57</v>
      </c>
      <c r="Z243" s="754" t="s">
        <v>57</v>
      </c>
      <c r="AA243" s="144">
        <v>29</v>
      </c>
      <c r="AB243" s="754" t="s">
        <v>57</v>
      </c>
      <c r="AC243" s="754" t="s">
        <v>57</v>
      </c>
      <c r="AD243" s="598">
        <v>38</v>
      </c>
      <c r="AE243" s="107"/>
      <c r="AF243" s="107"/>
      <c r="AG243" s="107"/>
      <c r="AH243" s="107"/>
      <c r="AI243" s="107"/>
      <c r="AJ243" s="107"/>
      <c r="AK243" s="107"/>
      <c r="AL243" s="107"/>
      <c r="AM243" s="107"/>
      <c r="AN243" s="430"/>
      <c r="AO243" s="430"/>
    </row>
    <row r="244" spans="1:41" ht="61.15" customHeight="1" x14ac:dyDescent="0.2">
      <c r="A244" s="361" t="s">
        <v>753</v>
      </c>
      <c r="B244" s="1284" t="s">
        <v>168</v>
      </c>
      <c r="C244" s="1251" t="s">
        <v>169</v>
      </c>
      <c r="D244" s="1252" t="s">
        <v>40</v>
      </c>
      <c r="E244" s="1252" t="s">
        <v>72</v>
      </c>
      <c r="F244" s="1288" t="s">
        <v>23</v>
      </c>
      <c r="G244" s="1247" t="s">
        <v>57</v>
      </c>
      <c r="H244" s="1235" t="s">
        <v>57</v>
      </c>
      <c r="I244" s="1237">
        <v>20</v>
      </c>
      <c r="J244" s="736" t="s">
        <v>57</v>
      </c>
      <c r="K244" s="736" t="s">
        <v>57</v>
      </c>
      <c r="L244" s="732">
        <v>0</v>
      </c>
      <c r="M244" s="736" t="s">
        <v>57</v>
      </c>
      <c r="N244" s="736" t="s">
        <v>57</v>
      </c>
      <c r="O244" s="732">
        <v>0</v>
      </c>
      <c r="P244" s="70" t="s">
        <v>57</v>
      </c>
      <c r="Q244" s="70" t="s">
        <v>57</v>
      </c>
      <c r="R244" s="85">
        <v>25</v>
      </c>
      <c r="S244" s="70" t="s">
        <v>57</v>
      </c>
      <c r="T244" s="70" t="s">
        <v>57</v>
      </c>
      <c r="U244" s="85">
        <v>29</v>
      </c>
      <c r="V244" s="70" t="s">
        <v>57</v>
      </c>
      <c r="W244" s="70" t="s">
        <v>57</v>
      </c>
      <c r="X244" s="85">
        <v>26</v>
      </c>
      <c r="Y244" s="70" t="s">
        <v>57</v>
      </c>
      <c r="Z244" s="70" t="s">
        <v>57</v>
      </c>
      <c r="AA244" s="359">
        <v>24</v>
      </c>
      <c r="AB244" s="630" t="s">
        <v>57</v>
      </c>
      <c r="AC244" s="630" t="s">
        <v>57</v>
      </c>
      <c r="AD244" s="509">
        <v>21</v>
      </c>
      <c r="AE244" s="331"/>
      <c r="AF244" s="331"/>
      <c r="AG244" s="331"/>
      <c r="AH244" s="331"/>
      <c r="AI244" s="331"/>
      <c r="AJ244" s="331"/>
      <c r="AK244" s="331"/>
      <c r="AL244" s="331"/>
      <c r="AM244" s="331"/>
      <c r="AN244" s="487" t="s">
        <v>922</v>
      </c>
      <c r="AO244" s="468"/>
    </row>
    <row r="245" spans="1:41" ht="41.25" customHeight="1" thickBot="1" x14ac:dyDescent="0.25">
      <c r="A245" s="626" t="s">
        <v>754</v>
      </c>
      <c r="B245" s="1285"/>
      <c r="C245" s="1286"/>
      <c r="D245" s="1287"/>
      <c r="E245" s="1287"/>
      <c r="F245" s="1289"/>
      <c r="G245" s="1290"/>
      <c r="H245" s="1282"/>
      <c r="I245" s="1283"/>
      <c r="J245" s="744" t="s">
        <v>57</v>
      </c>
      <c r="K245" s="744" t="s">
        <v>57</v>
      </c>
      <c r="L245" s="747">
        <v>0</v>
      </c>
      <c r="M245" s="744" t="s">
        <v>57</v>
      </c>
      <c r="N245" s="744" t="s">
        <v>57</v>
      </c>
      <c r="O245" s="747">
        <v>0</v>
      </c>
      <c r="P245" s="627" t="s">
        <v>57</v>
      </c>
      <c r="Q245" s="627" t="s">
        <v>57</v>
      </c>
      <c r="R245" s="264">
        <v>0</v>
      </c>
      <c r="S245" s="627" t="s">
        <v>57</v>
      </c>
      <c r="T245" s="627" t="s">
        <v>57</v>
      </c>
      <c r="U245" s="264">
        <v>0</v>
      </c>
      <c r="V245" s="627" t="s">
        <v>57</v>
      </c>
      <c r="W245" s="627" t="s">
        <v>57</v>
      </c>
      <c r="X245" s="264">
        <v>2</v>
      </c>
      <c r="Y245" s="627" t="s">
        <v>57</v>
      </c>
      <c r="Z245" s="627" t="s">
        <v>57</v>
      </c>
      <c r="AA245" s="396">
        <v>5</v>
      </c>
      <c r="AB245" s="631" t="s">
        <v>57</v>
      </c>
      <c r="AC245" s="631" t="s">
        <v>57</v>
      </c>
      <c r="AD245" s="856">
        <v>15</v>
      </c>
      <c r="AE245" s="426"/>
      <c r="AF245" s="426"/>
      <c r="AG245" s="426"/>
      <c r="AH245" s="426"/>
      <c r="AI245" s="426"/>
      <c r="AJ245" s="426"/>
      <c r="AK245" s="426"/>
      <c r="AL245" s="426"/>
      <c r="AM245" s="426"/>
      <c r="AN245" s="628"/>
      <c r="AO245" s="430"/>
    </row>
    <row r="246" spans="1:41" ht="49.5" customHeight="1" x14ac:dyDescent="0.2">
      <c r="A246" s="632" t="s">
        <v>753</v>
      </c>
      <c r="B246" s="1268" t="s">
        <v>839</v>
      </c>
      <c r="C246" s="1270" t="s">
        <v>840</v>
      </c>
      <c r="D246" s="1272" t="s">
        <v>75</v>
      </c>
      <c r="E246" s="1272" t="s">
        <v>72</v>
      </c>
      <c r="F246" s="1274" t="s">
        <v>23</v>
      </c>
      <c r="G246" s="1280" t="s">
        <v>57</v>
      </c>
      <c r="H246" s="1264" t="s">
        <v>57</v>
      </c>
      <c r="I246" s="1266">
        <v>6500000</v>
      </c>
      <c r="J246" s="739" t="s">
        <v>57</v>
      </c>
      <c r="K246" s="739" t="s">
        <v>57</v>
      </c>
      <c r="L246" s="750" t="s">
        <v>57</v>
      </c>
      <c r="M246" s="739" t="s">
        <v>57</v>
      </c>
      <c r="N246" s="739" t="s">
        <v>57</v>
      </c>
      <c r="O246" s="750" t="s">
        <v>57</v>
      </c>
      <c r="P246" s="753" t="s">
        <v>57</v>
      </c>
      <c r="Q246" s="753" t="s">
        <v>57</v>
      </c>
      <c r="R246" s="750" t="s">
        <v>57</v>
      </c>
      <c r="S246" s="753" t="s">
        <v>57</v>
      </c>
      <c r="T246" s="753" t="s">
        <v>57</v>
      </c>
      <c r="U246" s="750" t="s">
        <v>57</v>
      </c>
      <c r="V246" s="753" t="s">
        <v>57</v>
      </c>
      <c r="W246" s="753" t="s">
        <v>57</v>
      </c>
      <c r="X246" s="750" t="s">
        <v>57</v>
      </c>
      <c r="Y246" s="753" t="s">
        <v>57</v>
      </c>
      <c r="Z246" s="753" t="s">
        <v>57</v>
      </c>
      <c r="AA246" s="750" t="s">
        <v>57</v>
      </c>
      <c r="AB246" s="739" t="s">
        <v>57</v>
      </c>
      <c r="AC246" s="739" t="s">
        <v>57</v>
      </c>
      <c r="AD246" s="530">
        <v>5545152</v>
      </c>
      <c r="AE246" s="596"/>
      <c r="AF246" s="596"/>
      <c r="AG246" s="596"/>
      <c r="AH246" s="596"/>
      <c r="AI246" s="596"/>
      <c r="AJ246" s="596"/>
      <c r="AK246" s="596"/>
      <c r="AL246" s="596"/>
      <c r="AM246" s="596"/>
      <c r="AN246" s="429"/>
      <c r="AO246" s="251"/>
    </row>
    <row r="247" spans="1:41" ht="39.75" customHeight="1" thickBot="1" x14ac:dyDescent="0.25">
      <c r="A247" s="633" t="s">
        <v>754</v>
      </c>
      <c r="B247" s="1269"/>
      <c r="C247" s="1271"/>
      <c r="D247" s="1273"/>
      <c r="E247" s="1273"/>
      <c r="F247" s="1275"/>
      <c r="G247" s="1281"/>
      <c r="H247" s="1265"/>
      <c r="I247" s="1267"/>
      <c r="J247" s="737" t="s">
        <v>57</v>
      </c>
      <c r="K247" s="737" t="s">
        <v>57</v>
      </c>
      <c r="L247" s="751" t="s">
        <v>57</v>
      </c>
      <c r="M247" s="737" t="s">
        <v>57</v>
      </c>
      <c r="N247" s="737" t="s">
        <v>57</v>
      </c>
      <c r="O247" s="751" t="s">
        <v>57</v>
      </c>
      <c r="P247" s="754" t="s">
        <v>57</v>
      </c>
      <c r="Q247" s="754" t="s">
        <v>57</v>
      </c>
      <c r="R247" s="751" t="s">
        <v>57</v>
      </c>
      <c r="S247" s="754" t="s">
        <v>57</v>
      </c>
      <c r="T247" s="754" t="s">
        <v>57</v>
      </c>
      <c r="U247" s="751" t="s">
        <v>57</v>
      </c>
      <c r="V247" s="754" t="s">
        <v>57</v>
      </c>
      <c r="W247" s="754" t="s">
        <v>57</v>
      </c>
      <c r="X247" s="751" t="s">
        <v>57</v>
      </c>
      <c r="Y247" s="754" t="s">
        <v>57</v>
      </c>
      <c r="Z247" s="754" t="s">
        <v>57</v>
      </c>
      <c r="AA247" s="751" t="s">
        <v>57</v>
      </c>
      <c r="AB247" s="737" t="s">
        <v>57</v>
      </c>
      <c r="AC247" s="737" t="s">
        <v>57</v>
      </c>
      <c r="AD247" s="766">
        <v>1320432</v>
      </c>
      <c r="AE247" s="107"/>
      <c r="AF247" s="107"/>
      <c r="AG247" s="107"/>
      <c r="AH247" s="107"/>
      <c r="AI247" s="107"/>
      <c r="AJ247" s="107"/>
      <c r="AK247" s="107"/>
      <c r="AL247" s="107"/>
      <c r="AM247" s="107"/>
      <c r="AN247" s="430"/>
      <c r="AO247" s="251"/>
    </row>
    <row r="248" spans="1:41" ht="51" customHeight="1" x14ac:dyDescent="0.2">
      <c r="A248" s="632" t="s">
        <v>753</v>
      </c>
      <c r="B248" s="1268" t="s">
        <v>841</v>
      </c>
      <c r="C248" s="1270" t="s">
        <v>842</v>
      </c>
      <c r="D248" s="1272" t="s">
        <v>75</v>
      </c>
      <c r="E248" s="1272" t="s">
        <v>72</v>
      </c>
      <c r="F248" s="1274" t="s">
        <v>23</v>
      </c>
      <c r="G248" s="1280" t="s">
        <v>57</v>
      </c>
      <c r="H248" s="1264" t="s">
        <v>57</v>
      </c>
      <c r="I248" s="1266">
        <v>4400000</v>
      </c>
      <c r="J248" s="739" t="s">
        <v>57</v>
      </c>
      <c r="K248" s="739" t="s">
        <v>57</v>
      </c>
      <c r="L248" s="750" t="s">
        <v>57</v>
      </c>
      <c r="M248" s="739" t="s">
        <v>57</v>
      </c>
      <c r="N248" s="739" t="s">
        <v>57</v>
      </c>
      <c r="O248" s="750" t="s">
        <v>57</v>
      </c>
      <c r="P248" s="753" t="s">
        <v>57</v>
      </c>
      <c r="Q248" s="753" t="s">
        <v>57</v>
      </c>
      <c r="R248" s="750" t="s">
        <v>57</v>
      </c>
      <c r="S248" s="753" t="s">
        <v>57</v>
      </c>
      <c r="T248" s="753" t="s">
        <v>57</v>
      </c>
      <c r="U248" s="750" t="s">
        <v>57</v>
      </c>
      <c r="V248" s="753" t="s">
        <v>57</v>
      </c>
      <c r="W248" s="753" t="s">
        <v>57</v>
      </c>
      <c r="X248" s="750" t="s">
        <v>57</v>
      </c>
      <c r="Y248" s="753" t="s">
        <v>57</v>
      </c>
      <c r="Z248" s="753" t="s">
        <v>57</v>
      </c>
      <c r="AA248" s="750" t="s">
        <v>57</v>
      </c>
      <c r="AB248" s="739" t="s">
        <v>57</v>
      </c>
      <c r="AC248" s="739" t="s">
        <v>57</v>
      </c>
      <c r="AD248" s="530">
        <v>4375964</v>
      </c>
      <c r="AE248" s="596"/>
      <c r="AF248" s="596"/>
      <c r="AG248" s="596"/>
      <c r="AH248" s="596"/>
      <c r="AI248" s="596"/>
      <c r="AJ248" s="596"/>
      <c r="AK248" s="596"/>
      <c r="AL248" s="596"/>
      <c r="AM248" s="596"/>
      <c r="AN248" s="429"/>
      <c r="AO248" s="251"/>
    </row>
    <row r="249" spans="1:41" ht="41.25" customHeight="1" thickBot="1" x14ac:dyDescent="0.25">
      <c r="A249" s="633" t="s">
        <v>754</v>
      </c>
      <c r="B249" s="1269"/>
      <c r="C249" s="1271"/>
      <c r="D249" s="1273"/>
      <c r="E249" s="1273"/>
      <c r="F249" s="1275"/>
      <c r="G249" s="1281"/>
      <c r="H249" s="1265"/>
      <c r="I249" s="1267"/>
      <c r="J249" s="737" t="s">
        <v>57</v>
      </c>
      <c r="K249" s="737" t="s">
        <v>57</v>
      </c>
      <c r="L249" s="751" t="s">
        <v>57</v>
      </c>
      <c r="M249" s="737" t="s">
        <v>57</v>
      </c>
      <c r="N249" s="737" t="s">
        <v>57</v>
      </c>
      <c r="O249" s="751" t="s">
        <v>57</v>
      </c>
      <c r="P249" s="754" t="s">
        <v>57</v>
      </c>
      <c r="Q249" s="754" t="s">
        <v>57</v>
      </c>
      <c r="R249" s="751" t="s">
        <v>57</v>
      </c>
      <c r="S249" s="754" t="s">
        <v>57</v>
      </c>
      <c r="T249" s="754" t="s">
        <v>57</v>
      </c>
      <c r="U249" s="751" t="s">
        <v>57</v>
      </c>
      <c r="V249" s="754" t="s">
        <v>57</v>
      </c>
      <c r="W249" s="754" t="s">
        <v>57</v>
      </c>
      <c r="X249" s="751" t="s">
        <v>57</v>
      </c>
      <c r="Y249" s="754" t="s">
        <v>57</v>
      </c>
      <c r="Z249" s="754" t="s">
        <v>57</v>
      </c>
      <c r="AA249" s="751" t="s">
        <v>57</v>
      </c>
      <c r="AB249" s="737" t="s">
        <v>57</v>
      </c>
      <c r="AC249" s="737" t="s">
        <v>57</v>
      </c>
      <c r="AD249" s="766">
        <v>2718827</v>
      </c>
      <c r="AE249" s="107"/>
      <c r="AF249" s="107"/>
      <c r="AG249" s="107"/>
      <c r="AH249" s="107"/>
      <c r="AI249" s="107"/>
      <c r="AJ249" s="107"/>
      <c r="AK249" s="107"/>
      <c r="AL249" s="107"/>
      <c r="AM249" s="107"/>
      <c r="AN249" s="430"/>
      <c r="AO249" s="251"/>
    </row>
    <row r="250" spans="1:41" ht="57" customHeight="1" x14ac:dyDescent="0.2">
      <c r="A250" s="632" t="s">
        <v>753</v>
      </c>
      <c r="B250" s="1268" t="s">
        <v>843</v>
      </c>
      <c r="C250" s="1270" t="s">
        <v>844</v>
      </c>
      <c r="D250" s="1272" t="s">
        <v>845</v>
      </c>
      <c r="E250" s="1272" t="s">
        <v>72</v>
      </c>
      <c r="F250" s="1274" t="s">
        <v>23</v>
      </c>
      <c r="G250" s="1280" t="s">
        <v>57</v>
      </c>
      <c r="H250" s="1264" t="s">
        <v>57</v>
      </c>
      <c r="I250" s="1266">
        <v>150000</v>
      </c>
      <c r="J250" s="739" t="s">
        <v>57</v>
      </c>
      <c r="K250" s="739" t="s">
        <v>57</v>
      </c>
      <c r="L250" s="750" t="s">
        <v>57</v>
      </c>
      <c r="M250" s="739" t="s">
        <v>57</v>
      </c>
      <c r="N250" s="739" t="s">
        <v>57</v>
      </c>
      <c r="O250" s="750" t="s">
        <v>57</v>
      </c>
      <c r="P250" s="753" t="s">
        <v>57</v>
      </c>
      <c r="Q250" s="753" t="s">
        <v>57</v>
      </c>
      <c r="R250" s="750" t="s">
        <v>57</v>
      </c>
      <c r="S250" s="753" t="s">
        <v>57</v>
      </c>
      <c r="T250" s="753" t="s">
        <v>57</v>
      </c>
      <c r="U250" s="750" t="s">
        <v>57</v>
      </c>
      <c r="V250" s="753" t="s">
        <v>57</v>
      </c>
      <c r="W250" s="753" t="s">
        <v>57</v>
      </c>
      <c r="X250" s="750" t="s">
        <v>57</v>
      </c>
      <c r="Y250" s="753" t="s">
        <v>57</v>
      </c>
      <c r="Z250" s="753" t="s">
        <v>57</v>
      </c>
      <c r="AA250" s="750" t="s">
        <v>57</v>
      </c>
      <c r="AB250" s="739" t="s">
        <v>57</v>
      </c>
      <c r="AC250" s="739" t="s">
        <v>57</v>
      </c>
      <c r="AD250" s="530">
        <v>637000</v>
      </c>
      <c r="AE250" s="596"/>
      <c r="AF250" s="596"/>
      <c r="AG250" s="596"/>
      <c r="AH250" s="596"/>
      <c r="AI250" s="596"/>
      <c r="AJ250" s="596"/>
      <c r="AK250" s="596"/>
      <c r="AL250" s="596"/>
      <c r="AM250" s="596"/>
      <c r="AN250" s="429" t="s">
        <v>897</v>
      </c>
      <c r="AO250" s="251"/>
    </row>
    <row r="251" spans="1:41" ht="41.25" customHeight="1" thickBot="1" x14ac:dyDescent="0.25">
      <c r="A251" s="633" t="s">
        <v>754</v>
      </c>
      <c r="B251" s="1269"/>
      <c r="C251" s="1271"/>
      <c r="D251" s="1273"/>
      <c r="E251" s="1273"/>
      <c r="F251" s="1275"/>
      <c r="G251" s="1281"/>
      <c r="H251" s="1265"/>
      <c r="I251" s="1267"/>
      <c r="J251" s="737" t="s">
        <v>57</v>
      </c>
      <c r="K251" s="737" t="s">
        <v>57</v>
      </c>
      <c r="L251" s="751" t="s">
        <v>57</v>
      </c>
      <c r="M251" s="737" t="s">
        <v>57</v>
      </c>
      <c r="N251" s="737" t="s">
        <v>57</v>
      </c>
      <c r="O251" s="751" t="s">
        <v>57</v>
      </c>
      <c r="P251" s="754" t="s">
        <v>57</v>
      </c>
      <c r="Q251" s="754" t="s">
        <v>57</v>
      </c>
      <c r="R251" s="751" t="s">
        <v>57</v>
      </c>
      <c r="S251" s="754" t="s">
        <v>57</v>
      </c>
      <c r="T251" s="754" t="s">
        <v>57</v>
      </c>
      <c r="U251" s="751" t="s">
        <v>57</v>
      </c>
      <c r="V251" s="754" t="s">
        <v>57</v>
      </c>
      <c r="W251" s="754" t="s">
        <v>57</v>
      </c>
      <c r="X251" s="751" t="s">
        <v>57</v>
      </c>
      <c r="Y251" s="754" t="s">
        <v>57</v>
      </c>
      <c r="Z251" s="754" t="s">
        <v>57</v>
      </c>
      <c r="AA251" s="751" t="s">
        <v>57</v>
      </c>
      <c r="AB251" s="737" t="s">
        <v>57</v>
      </c>
      <c r="AC251" s="737" t="s">
        <v>57</v>
      </c>
      <c r="AD251" s="766">
        <v>50793</v>
      </c>
      <c r="AE251" s="107"/>
      <c r="AF251" s="107"/>
      <c r="AG251" s="107"/>
      <c r="AH251" s="107"/>
      <c r="AI251" s="107"/>
      <c r="AJ251" s="107"/>
      <c r="AK251" s="107"/>
      <c r="AL251" s="107"/>
      <c r="AM251" s="107"/>
      <c r="AN251" s="430"/>
      <c r="AO251" s="251"/>
    </row>
    <row r="252" spans="1:41" ht="60.75" customHeight="1" x14ac:dyDescent="0.2">
      <c r="A252" s="632" t="s">
        <v>753</v>
      </c>
      <c r="B252" s="1268" t="s">
        <v>846</v>
      </c>
      <c r="C252" s="1270" t="s">
        <v>847</v>
      </c>
      <c r="D252" s="1272" t="s">
        <v>40</v>
      </c>
      <c r="E252" s="1272" t="s">
        <v>72</v>
      </c>
      <c r="F252" s="1274" t="s">
        <v>23</v>
      </c>
      <c r="G252" s="1280" t="s">
        <v>57</v>
      </c>
      <c r="H252" s="1264" t="s">
        <v>57</v>
      </c>
      <c r="I252" s="1266">
        <v>1440000</v>
      </c>
      <c r="J252" s="739" t="s">
        <v>57</v>
      </c>
      <c r="K252" s="739" t="s">
        <v>57</v>
      </c>
      <c r="L252" s="750" t="s">
        <v>57</v>
      </c>
      <c r="M252" s="739" t="s">
        <v>57</v>
      </c>
      <c r="N252" s="739" t="s">
        <v>57</v>
      </c>
      <c r="O252" s="750" t="s">
        <v>57</v>
      </c>
      <c r="P252" s="753" t="s">
        <v>57</v>
      </c>
      <c r="Q252" s="753" t="s">
        <v>57</v>
      </c>
      <c r="R252" s="750" t="s">
        <v>57</v>
      </c>
      <c r="S252" s="753" t="s">
        <v>57</v>
      </c>
      <c r="T252" s="753" t="s">
        <v>57</v>
      </c>
      <c r="U252" s="750" t="s">
        <v>57</v>
      </c>
      <c r="V252" s="753" t="s">
        <v>57</v>
      </c>
      <c r="W252" s="753" t="s">
        <v>57</v>
      </c>
      <c r="X252" s="750" t="s">
        <v>57</v>
      </c>
      <c r="Y252" s="753" t="s">
        <v>57</v>
      </c>
      <c r="Z252" s="753" t="s">
        <v>57</v>
      </c>
      <c r="AA252" s="750" t="s">
        <v>57</v>
      </c>
      <c r="AB252" s="739" t="s">
        <v>57</v>
      </c>
      <c r="AC252" s="739" t="s">
        <v>57</v>
      </c>
      <c r="AD252" s="530">
        <v>8157632</v>
      </c>
      <c r="AE252" s="596"/>
      <c r="AF252" s="596"/>
      <c r="AG252" s="596"/>
      <c r="AH252" s="596"/>
      <c r="AI252" s="596"/>
      <c r="AJ252" s="596"/>
      <c r="AK252" s="596"/>
      <c r="AL252" s="596"/>
      <c r="AM252" s="596"/>
      <c r="AN252" s="429" t="s">
        <v>897</v>
      </c>
      <c r="AO252" s="251"/>
    </row>
    <row r="253" spans="1:41" ht="41.25" customHeight="1" thickBot="1" x14ac:dyDescent="0.25">
      <c r="A253" s="1164" t="s">
        <v>754</v>
      </c>
      <c r="B253" s="1269"/>
      <c r="C253" s="1271"/>
      <c r="D253" s="1273"/>
      <c r="E253" s="1273"/>
      <c r="F253" s="1275"/>
      <c r="G253" s="1281"/>
      <c r="H253" s="1265"/>
      <c r="I253" s="1267"/>
      <c r="J253" s="737" t="s">
        <v>57</v>
      </c>
      <c r="K253" s="737" t="s">
        <v>57</v>
      </c>
      <c r="L253" s="751" t="s">
        <v>57</v>
      </c>
      <c r="M253" s="737" t="s">
        <v>57</v>
      </c>
      <c r="N253" s="737" t="s">
        <v>57</v>
      </c>
      <c r="O253" s="751" t="s">
        <v>57</v>
      </c>
      <c r="P253" s="754" t="s">
        <v>57</v>
      </c>
      <c r="Q253" s="754" t="s">
        <v>57</v>
      </c>
      <c r="R253" s="751" t="s">
        <v>57</v>
      </c>
      <c r="S253" s="754" t="s">
        <v>57</v>
      </c>
      <c r="T253" s="754" t="s">
        <v>57</v>
      </c>
      <c r="U253" s="751" t="s">
        <v>57</v>
      </c>
      <c r="V253" s="754" t="s">
        <v>57</v>
      </c>
      <c r="W253" s="754" t="s">
        <v>57</v>
      </c>
      <c r="X253" s="751" t="s">
        <v>57</v>
      </c>
      <c r="Y253" s="754" t="s">
        <v>57</v>
      </c>
      <c r="Z253" s="754" t="s">
        <v>57</v>
      </c>
      <c r="AA253" s="751" t="s">
        <v>57</v>
      </c>
      <c r="AB253" s="737" t="s">
        <v>57</v>
      </c>
      <c r="AC253" s="737" t="s">
        <v>57</v>
      </c>
      <c r="AD253" s="766">
        <v>5379402</v>
      </c>
      <c r="AE253" s="107"/>
      <c r="AF253" s="107"/>
      <c r="AG253" s="107"/>
      <c r="AH253" s="107"/>
      <c r="AI253" s="107"/>
      <c r="AJ253" s="107"/>
      <c r="AK253" s="107"/>
      <c r="AL253" s="107"/>
      <c r="AM253" s="107"/>
      <c r="AN253" s="430"/>
      <c r="AO253" s="251"/>
    </row>
    <row r="254" spans="1:41" ht="58.5" customHeight="1" x14ac:dyDescent="0.2">
      <c r="A254" s="1164" t="s">
        <v>753</v>
      </c>
      <c r="B254" s="1268" t="s">
        <v>848</v>
      </c>
      <c r="C254" s="1270" t="s">
        <v>849</v>
      </c>
      <c r="D254" s="1272" t="s">
        <v>40</v>
      </c>
      <c r="E254" s="1272" t="s">
        <v>72</v>
      </c>
      <c r="F254" s="1274" t="s">
        <v>23</v>
      </c>
      <c r="G254" s="1280" t="s">
        <v>57</v>
      </c>
      <c r="H254" s="1264" t="s">
        <v>57</v>
      </c>
      <c r="I254" s="1266">
        <v>42</v>
      </c>
      <c r="J254" s="739" t="s">
        <v>57</v>
      </c>
      <c r="K254" s="739" t="s">
        <v>57</v>
      </c>
      <c r="L254" s="750" t="s">
        <v>57</v>
      </c>
      <c r="M254" s="739" t="s">
        <v>57</v>
      </c>
      <c r="N254" s="739" t="s">
        <v>57</v>
      </c>
      <c r="O254" s="750" t="s">
        <v>57</v>
      </c>
      <c r="P254" s="753" t="s">
        <v>57</v>
      </c>
      <c r="Q254" s="753" t="s">
        <v>57</v>
      </c>
      <c r="R254" s="750" t="s">
        <v>57</v>
      </c>
      <c r="S254" s="753" t="s">
        <v>57</v>
      </c>
      <c r="T254" s="753" t="s">
        <v>57</v>
      </c>
      <c r="U254" s="750" t="s">
        <v>57</v>
      </c>
      <c r="V254" s="753" t="s">
        <v>57</v>
      </c>
      <c r="W254" s="753" t="s">
        <v>57</v>
      </c>
      <c r="X254" s="750" t="s">
        <v>57</v>
      </c>
      <c r="Y254" s="753" t="s">
        <v>57</v>
      </c>
      <c r="Z254" s="753" t="s">
        <v>57</v>
      </c>
      <c r="AA254" s="750" t="s">
        <v>57</v>
      </c>
      <c r="AB254" s="739" t="s">
        <v>57</v>
      </c>
      <c r="AC254" s="739" t="s">
        <v>57</v>
      </c>
      <c r="AD254" s="321">
        <v>42</v>
      </c>
      <c r="AE254" s="596"/>
      <c r="AF254" s="596"/>
      <c r="AG254" s="596"/>
      <c r="AH254" s="596"/>
      <c r="AI254" s="596"/>
      <c r="AJ254" s="596"/>
      <c r="AK254" s="596"/>
      <c r="AL254" s="596"/>
      <c r="AM254" s="596"/>
      <c r="AN254" s="429"/>
      <c r="AO254" s="251"/>
    </row>
    <row r="255" spans="1:41" ht="41.25" customHeight="1" thickBot="1" x14ac:dyDescent="0.25">
      <c r="A255" s="633" t="s">
        <v>754</v>
      </c>
      <c r="B255" s="1269"/>
      <c r="C255" s="1271"/>
      <c r="D255" s="1273"/>
      <c r="E255" s="1273"/>
      <c r="F255" s="1275"/>
      <c r="G255" s="1281"/>
      <c r="H255" s="1265"/>
      <c r="I255" s="1267"/>
      <c r="J255" s="737" t="s">
        <v>57</v>
      </c>
      <c r="K255" s="737" t="s">
        <v>57</v>
      </c>
      <c r="L255" s="751" t="s">
        <v>57</v>
      </c>
      <c r="M255" s="737" t="s">
        <v>57</v>
      </c>
      <c r="N255" s="737" t="s">
        <v>57</v>
      </c>
      <c r="O255" s="751" t="s">
        <v>57</v>
      </c>
      <c r="P255" s="754" t="s">
        <v>57</v>
      </c>
      <c r="Q255" s="754" t="s">
        <v>57</v>
      </c>
      <c r="R255" s="751" t="s">
        <v>57</v>
      </c>
      <c r="S255" s="754" t="s">
        <v>57</v>
      </c>
      <c r="T255" s="754" t="s">
        <v>57</v>
      </c>
      <c r="U255" s="751" t="s">
        <v>57</v>
      </c>
      <c r="V255" s="754" t="s">
        <v>57</v>
      </c>
      <c r="W255" s="754" t="s">
        <v>57</v>
      </c>
      <c r="X255" s="751" t="s">
        <v>57</v>
      </c>
      <c r="Y255" s="754" t="s">
        <v>57</v>
      </c>
      <c r="Z255" s="754" t="s">
        <v>57</v>
      </c>
      <c r="AA255" s="751" t="s">
        <v>57</v>
      </c>
      <c r="AB255" s="737" t="s">
        <v>57</v>
      </c>
      <c r="AC255" s="737" t="s">
        <v>57</v>
      </c>
      <c r="AD255" s="598">
        <v>19</v>
      </c>
      <c r="AE255" s="107"/>
      <c r="AF255" s="107"/>
      <c r="AG255" s="107"/>
      <c r="AH255" s="107"/>
      <c r="AI255" s="107"/>
      <c r="AJ255" s="107"/>
      <c r="AK255" s="107"/>
      <c r="AL255" s="107"/>
      <c r="AM255" s="107"/>
      <c r="AN255" s="430"/>
      <c r="AO255" s="251"/>
    </row>
    <row r="256" spans="1:41" ht="58.5" customHeight="1" x14ac:dyDescent="0.2">
      <c r="A256" s="632" t="s">
        <v>753</v>
      </c>
      <c r="B256" s="1268" t="s">
        <v>850</v>
      </c>
      <c r="C256" s="1270" t="s">
        <v>851</v>
      </c>
      <c r="D256" s="1272" t="s">
        <v>40</v>
      </c>
      <c r="E256" s="1272" t="s">
        <v>72</v>
      </c>
      <c r="F256" s="1274" t="s">
        <v>23</v>
      </c>
      <c r="G256" s="1280" t="s">
        <v>57</v>
      </c>
      <c r="H256" s="1264" t="s">
        <v>57</v>
      </c>
      <c r="I256" s="1266">
        <v>250</v>
      </c>
      <c r="J256" s="739" t="s">
        <v>57</v>
      </c>
      <c r="K256" s="739" t="s">
        <v>57</v>
      </c>
      <c r="L256" s="750" t="s">
        <v>57</v>
      </c>
      <c r="M256" s="739" t="s">
        <v>57</v>
      </c>
      <c r="N256" s="739" t="s">
        <v>57</v>
      </c>
      <c r="O256" s="750" t="s">
        <v>57</v>
      </c>
      <c r="P256" s="753" t="s">
        <v>57</v>
      </c>
      <c r="Q256" s="753" t="s">
        <v>57</v>
      </c>
      <c r="R256" s="750" t="s">
        <v>57</v>
      </c>
      <c r="S256" s="753" t="s">
        <v>57</v>
      </c>
      <c r="T256" s="753" t="s">
        <v>57</v>
      </c>
      <c r="U256" s="750" t="s">
        <v>57</v>
      </c>
      <c r="V256" s="753" t="s">
        <v>57</v>
      </c>
      <c r="W256" s="753" t="s">
        <v>57</v>
      </c>
      <c r="X256" s="750" t="s">
        <v>57</v>
      </c>
      <c r="Y256" s="753" t="s">
        <v>57</v>
      </c>
      <c r="Z256" s="753" t="s">
        <v>57</v>
      </c>
      <c r="AA256" s="750" t="s">
        <v>57</v>
      </c>
      <c r="AB256" s="739" t="s">
        <v>57</v>
      </c>
      <c r="AC256" s="739" t="s">
        <v>57</v>
      </c>
      <c r="AD256" s="321">
        <v>211</v>
      </c>
      <c r="AE256" s="596"/>
      <c r="AF256" s="596"/>
      <c r="AG256" s="596"/>
      <c r="AH256" s="596"/>
      <c r="AI256" s="596"/>
      <c r="AJ256" s="596"/>
      <c r="AK256" s="596"/>
      <c r="AL256" s="596"/>
      <c r="AM256" s="596"/>
      <c r="AN256" s="429" t="s">
        <v>898</v>
      </c>
      <c r="AO256" s="251"/>
    </row>
    <row r="257" spans="1:41" ht="41.25" customHeight="1" thickBot="1" x14ac:dyDescent="0.25">
      <c r="A257" s="633" t="s">
        <v>754</v>
      </c>
      <c r="B257" s="1269"/>
      <c r="C257" s="1271"/>
      <c r="D257" s="1273"/>
      <c r="E257" s="1273"/>
      <c r="F257" s="1275"/>
      <c r="G257" s="1281"/>
      <c r="H257" s="1265"/>
      <c r="I257" s="1267"/>
      <c r="J257" s="737" t="s">
        <v>57</v>
      </c>
      <c r="K257" s="737" t="s">
        <v>57</v>
      </c>
      <c r="L257" s="751" t="s">
        <v>57</v>
      </c>
      <c r="M257" s="737" t="s">
        <v>57</v>
      </c>
      <c r="N257" s="737" t="s">
        <v>57</v>
      </c>
      <c r="O257" s="751" t="s">
        <v>57</v>
      </c>
      <c r="P257" s="754" t="s">
        <v>57</v>
      </c>
      <c r="Q257" s="754" t="s">
        <v>57</v>
      </c>
      <c r="R257" s="751" t="s">
        <v>57</v>
      </c>
      <c r="S257" s="754" t="s">
        <v>57</v>
      </c>
      <c r="T257" s="754" t="s">
        <v>57</v>
      </c>
      <c r="U257" s="751" t="s">
        <v>57</v>
      </c>
      <c r="V257" s="754" t="s">
        <v>57</v>
      </c>
      <c r="W257" s="754" t="s">
        <v>57</v>
      </c>
      <c r="X257" s="751" t="s">
        <v>57</v>
      </c>
      <c r="Y257" s="754" t="s">
        <v>57</v>
      </c>
      <c r="Z257" s="754" t="s">
        <v>57</v>
      </c>
      <c r="AA257" s="751" t="s">
        <v>57</v>
      </c>
      <c r="AB257" s="737" t="s">
        <v>57</v>
      </c>
      <c r="AC257" s="737" t="s">
        <v>57</v>
      </c>
      <c r="AD257" s="598">
        <v>131</v>
      </c>
      <c r="AE257" s="107"/>
      <c r="AF257" s="107"/>
      <c r="AG257" s="107"/>
      <c r="AH257" s="107"/>
      <c r="AI257" s="107"/>
      <c r="AJ257" s="107"/>
      <c r="AK257" s="107"/>
      <c r="AL257" s="107"/>
      <c r="AM257" s="107"/>
      <c r="AN257" s="430"/>
      <c r="AO257" s="251"/>
    </row>
    <row r="258" spans="1:41" ht="63.75" customHeight="1" x14ac:dyDescent="0.2">
      <c r="A258" s="632" t="s">
        <v>753</v>
      </c>
      <c r="B258" s="1268" t="s">
        <v>852</v>
      </c>
      <c r="C258" s="1270" t="s">
        <v>853</v>
      </c>
      <c r="D258" s="1272" t="s">
        <v>40</v>
      </c>
      <c r="E258" s="1272" t="s">
        <v>72</v>
      </c>
      <c r="F258" s="1274" t="s">
        <v>23</v>
      </c>
      <c r="G258" s="1280" t="s">
        <v>57</v>
      </c>
      <c r="H258" s="1264" t="s">
        <v>57</v>
      </c>
      <c r="I258" s="1266">
        <v>19</v>
      </c>
      <c r="J258" s="739" t="s">
        <v>57</v>
      </c>
      <c r="K258" s="739" t="s">
        <v>57</v>
      </c>
      <c r="L258" s="750" t="s">
        <v>57</v>
      </c>
      <c r="M258" s="739" t="s">
        <v>57</v>
      </c>
      <c r="N258" s="739" t="s">
        <v>57</v>
      </c>
      <c r="O258" s="750" t="s">
        <v>57</v>
      </c>
      <c r="P258" s="753" t="s">
        <v>57</v>
      </c>
      <c r="Q258" s="753" t="s">
        <v>57</v>
      </c>
      <c r="R258" s="750" t="s">
        <v>57</v>
      </c>
      <c r="S258" s="753" t="s">
        <v>57</v>
      </c>
      <c r="T258" s="753" t="s">
        <v>57</v>
      </c>
      <c r="U258" s="750" t="s">
        <v>57</v>
      </c>
      <c r="V258" s="753" t="s">
        <v>57</v>
      </c>
      <c r="W258" s="753" t="s">
        <v>57</v>
      </c>
      <c r="X258" s="750" t="s">
        <v>57</v>
      </c>
      <c r="Y258" s="753" t="s">
        <v>57</v>
      </c>
      <c r="Z258" s="753" t="s">
        <v>57</v>
      </c>
      <c r="AA258" s="750" t="s">
        <v>57</v>
      </c>
      <c r="AB258" s="739" t="s">
        <v>57</v>
      </c>
      <c r="AC258" s="739" t="s">
        <v>57</v>
      </c>
      <c r="AD258" s="321">
        <v>19</v>
      </c>
      <c r="AE258" s="596"/>
      <c r="AF258" s="596"/>
      <c r="AG258" s="596"/>
      <c r="AH258" s="596"/>
      <c r="AI258" s="596"/>
      <c r="AJ258" s="596"/>
      <c r="AK258" s="596"/>
      <c r="AL258" s="596"/>
      <c r="AM258" s="596"/>
      <c r="AN258" s="429"/>
      <c r="AO258" s="251"/>
    </row>
    <row r="259" spans="1:41" ht="41.25" customHeight="1" thickBot="1" x14ac:dyDescent="0.25">
      <c r="A259" s="633" t="s">
        <v>754</v>
      </c>
      <c r="B259" s="1269"/>
      <c r="C259" s="1271"/>
      <c r="D259" s="1273"/>
      <c r="E259" s="1273"/>
      <c r="F259" s="1275"/>
      <c r="G259" s="1281"/>
      <c r="H259" s="1265"/>
      <c r="I259" s="1267"/>
      <c r="J259" s="737" t="s">
        <v>57</v>
      </c>
      <c r="K259" s="737" t="s">
        <v>57</v>
      </c>
      <c r="L259" s="751" t="s">
        <v>57</v>
      </c>
      <c r="M259" s="737" t="s">
        <v>57</v>
      </c>
      <c r="N259" s="737" t="s">
        <v>57</v>
      </c>
      <c r="O259" s="751" t="s">
        <v>57</v>
      </c>
      <c r="P259" s="754" t="s">
        <v>57</v>
      </c>
      <c r="Q259" s="754" t="s">
        <v>57</v>
      </c>
      <c r="R259" s="751" t="s">
        <v>57</v>
      </c>
      <c r="S259" s="754" t="s">
        <v>57</v>
      </c>
      <c r="T259" s="754" t="s">
        <v>57</v>
      </c>
      <c r="U259" s="751" t="s">
        <v>57</v>
      </c>
      <c r="V259" s="754" t="s">
        <v>57</v>
      </c>
      <c r="W259" s="754" t="s">
        <v>57</v>
      </c>
      <c r="X259" s="751" t="s">
        <v>57</v>
      </c>
      <c r="Y259" s="754" t="s">
        <v>57</v>
      </c>
      <c r="Z259" s="754" t="s">
        <v>57</v>
      </c>
      <c r="AA259" s="751" t="s">
        <v>57</v>
      </c>
      <c r="AB259" s="737" t="s">
        <v>57</v>
      </c>
      <c r="AC259" s="737" t="s">
        <v>57</v>
      </c>
      <c r="AD259" s="598">
        <v>1</v>
      </c>
      <c r="AE259" s="107"/>
      <c r="AF259" s="107"/>
      <c r="AG259" s="107"/>
      <c r="AH259" s="107"/>
      <c r="AI259" s="107"/>
      <c r="AJ259" s="107"/>
      <c r="AK259" s="107"/>
      <c r="AL259" s="107"/>
      <c r="AM259" s="107"/>
      <c r="AN259" s="430" t="s">
        <v>905</v>
      </c>
      <c r="AO259" s="251"/>
    </row>
    <row r="260" spans="1:41" ht="60.75" customHeight="1" x14ac:dyDescent="0.2">
      <c r="A260" s="632" t="s">
        <v>753</v>
      </c>
      <c r="B260" s="1268" t="s">
        <v>854</v>
      </c>
      <c r="C260" s="1270" t="s">
        <v>855</v>
      </c>
      <c r="D260" s="1272" t="s">
        <v>40</v>
      </c>
      <c r="E260" s="1272" t="s">
        <v>72</v>
      </c>
      <c r="F260" s="1274" t="s">
        <v>23</v>
      </c>
      <c r="G260" s="1280" t="s">
        <v>57</v>
      </c>
      <c r="H260" s="1264" t="s">
        <v>57</v>
      </c>
      <c r="I260" s="1266">
        <v>2500</v>
      </c>
      <c r="J260" s="739" t="s">
        <v>57</v>
      </c>
      <c r="K260" s="739" t="s">
        <v>57</v>
      </c>
      <c r="L260" s="750" t="s">
        <v>57</v>
      </c>
      <c r="M260" s="739" t="s">
        <v>57</v>
      </c>
      <c r="N260" s="739" t="s">
        <v>57</v>
      </c>
      <c r="O260" s="750" t="s">
        <v>57</v>
      </c>
      <c r="P260" s="753" t="s">
        <v>57</v>
      </c>
      <c r="Q260" s="753" t="s">
        <v>57</v>
      </c>
      <c r="R260" s="750" t="s">
        <v>57</v>
      </c>
      <c r="S260" s="753" t="s">
        <v>57</v>
      </c>
      <c r="T260" s="753" t="s">
        <v>57</v>
      </c>
      <c r="U260" s="750" t="s">
        <v>57</v>
      </c>
      <c r="V260" s="753" t="s">
        <v>57</v>
      </c>
      <c r="W260" s="753" t="s">
        <v>57</v>
      </c>
      <c r="X260" s="750" t="s">
        <v>57</v>
      </c>
      <c r="Y260" s="753" t="s">
        <v>57</v>
      </c>
      <c r="Z260" s="753" t="s">
        <v>57</v>
      </c>
      <c r="AA260" s="750" t="s">
        <v>57</v>
      </c>
      <c r="AB260" s="739" t="s">
        <v>57</v>
      </c>
      <c r="AC260" s="739" t="s">
        <v>57</v>
      </c>
      <c r="AD260" s="530">
        <v>19245</v>
      </c>
      <c r="AE260" s="596"/>
      <c r="AF260" s="596"/>
      <c r="AG260" s="596"/>
      <c r="AH260" s="596"/>
      <c r="AI260" s="596"/>
      <c r="AJ260" s="596"/>
      <c r="AK260" s="596"/>
      <c r="AL260" s="596"/>
      <c r="AM260" s="596"/>
      <c r="AN260" s="429" t="s">
        <v>897</v>
      </c>
      <c r="AO260" s="251"/>
    </row>
    <row r="261" spans="1:41" ht="41.25" customHeight="1" thickBot="1" x14ac:dyDescent="0.25">
      <c r="A261" s="633" t="s">
        <v>754</v>
      </c>
      <c r="B261" s="1269"/>
      <c r="C261" s="1271"/>
      <c r="D261" s="1273"/>
      <c r="E261" s="1273"/>
      <c r="F261" s="1275"/>
      <c r="G261" s="1281"/>
      <c r="H261" s="1265"/>
      <c r="I261" s="1267"/>
      <c r="J261" s="737" t="s">
        <v>57</v>
      </c>
      <c r="K261" s="737" t="s">
        <v>57</v>
      </c>
      <c r="L261" s="751" t="s">
        <v>57</v>
      </c>
      <c r="M261" s="737" t="s">
        <v>57</v>
      </c>
      <c r="N261" s="737" t="s">
        <v>57</v>
      </c>
      <c r="O261" s="751" t="s">
        <v>57</v>
      </c>
      <c r="P261" s="754" t="s">
        <v>57</v>
      </c>
      <c r="Q261" s="754" t="s">
        <v>57</v>
      </c>
      <c r="R261" s="751" t="s">
        <v>57</v>
      </c>
      <c r="S261" s="754" t="s">
        <v>57</v>
      </c>
      <c r="T261" s="754" t="s">
        <v>57</v>
      </c>
      <c r="U261" s="751" t="s">
        <v>57</v>
      </c>
      <c r="V261" s="754" t="s">
        <v>57</v>
      </c>
      <c r="W261" s="754" t="s">
        <v>57</v>
      </c>
      <c r="X261" s="751" t="s">
        <v>57</v>
      </c>
      <c r="Y261" s="754" t="s">
        <v>57</v>
      </c>
      <c r="Z261" s="754" t="s">
        <v>57</v>
      </c>
      <c r="AA261" s="751" t="s">
        <v>57</v>
      </c>
      <c r="AB261" s="737" t="s">
        <v>57</v>
      </c>
      <c r="AC261" s="737" t="s">
        <v>57</v>
      </c>
      <c r="AD261" s="766">
        <v>3768</v>
      </c>
      <c r="AE261" s="107"/>
      <c r="AF261" s="107"/>
      <c r="AG261" s="107"/>
      <c r="AH261" s="107"/>
      <c r="AI261" s="107"/>
      <c r="AJ261" s="107"/>
      <c r="AK261" s="107"/>
      <c r="AL261" s="107"/>
      <c r="AM261" s="107"/>
      <c r="AN261" s="430"/>
      <c r="AO261" s="251"/>
    </row>
    <row r="262" spans="1:41" ht="63.75" customHeight="1" x14ac:dyDescent="0.2">
      <c r="A262" s="632" t="s">
        <v>753</v>
      </c>
      <c r="B262" s="1268" t="s">
        <v>837</v>
      </c>
      <c r="C262" s="1270" t="s">
        <v>856</v>
      </c>
      <c r="D262" s="1272" t="s">
        <v>75</v>
      </c>
      <c r="E262" s="1272" t="s">
        <v>72</v>
      </c>
      <c r="F262" s="1274" t="s">
        <v>23</v>
      </c>
      <c r="G262" s="1276" t="s">
        <v>57</v>
      </c>
      <c r="H262" s="1278" t="s">
        <v>57</v>
      </c>
      <c r="I262" s="1256">
        <v>11500000</v>
      </c>
      <c r="J262" s="739" t="s">
        <v>57</v>
      </c>
      <c r="K262" s="739" t="s">
        <v>57</v>
      </c>
      <c r="L262" s="750" t="s">
        <v>57</v>
      </c>
      <c r="M262" s="739" t="s">
        <v>57</v>
      </c>
      <c r="N262" s="739" t="s">
        <v>57</v>
      </c>
      <c r="O262" s="750" t="s">
        <v>57</v>
      </c>
      <c r="P262" s="753" t="s">
        <v>57</v>
      </c>
      <c r="Q262" s="753" t="s">
        <v>57</v>
      </c>
      <c r="R262" s="750" t="s">
        <v>57</v>
      </c>
      <c r="S262" s="753" t="s">
        <v>57</v>
      </c>
      <c r="T262" s="753" t="s">
        <v>57</v>
      </c>
      <c r="U262" s="750" t="s">
        <v>57</v>
      </c>
      <c r="V262" s="753" t="s">
        <v>57</v>
      </c>
      <c r="W262" s="753" t="s">
        <v>57</v>
      </c>
      <c r="X262" s="750" t="s">
        <v>57</v>
      </c>
      <c r="Y262" s="753" t="s">
        <v>57</v>
      </c>
      <c r="Z262" s="753" t="s">
        <v>57</v>
      </c>
      <c r="AA262" s="750" t="s">
        <v>57</v>
      </c>
      <c r="AB262" s="739" t="s">
        <v>57</v>
      </c>
      <c r="AC262" s="739" t="s">
        <v>57</v>
      </c>
      <c r="AD262" s="530">
        <v>10863922</v>
      </c>
      <c r="AE262" s="596"/>
      <c r="AF262" s="596"/>
      <c r="AG262" s="596"/>
      <c r="AH262" s="596"/>
      <c r="AI262" s="596"/>
      <c r="AJ262" s="596"/>
      <c r="AK262" s="596"/>
      <c r="AL262" s="596"/>
      <c r="AM262" s="596"/>
      <c r="AN262" s="429"/>
      <c r="AO262" s="251"/>
    </row>
    <row r="263" spans="1:41" ht="41.25" customHeight="1" thickBot="1" x14ac:dyDescent="0.25">
      <c r="A263" s="868" t="s">
        <v>754</v>
      </c>
      <c r="B263" s="1269"/>
      <c r="C263" s="1271"/>
      <c r="D263" s="1273"/>
      <c r="E263" s="1273"/>
      <c r="F263" s="1275"/>
      <c r="G263" s="1277"/>
      <c r="H263" s="1279"/>
      <c r="I263" s="1238"/>
      <c r="J263" s="737" t="s">
        <v>57</v>
      </c>
      <c r="K263" s="737" t="s">
        <v>57</v>
      </c>
      <c r="L263" s="751" t="s">
        <v>57</v>
      </c>
      <c r="M263" s="737" t="s">
        <v>57</v>
      </c>
      <c r="N263" s="737" t="s">
        <v>57</v>
      </c>
      <c r="O263" s="751" t="s">
        <v>57</v>
      </c>
      <c r="P263" s="754" t="s">
        <v>57</v>
      </c>
      <c r="Q263" s="754" t="s">
        <v>57</v>
      </c>
      <c r="R263" s="751" t="s">
        <v>57</v>
      </c>
      <c r="S263" s="754" t="s">
        <v>57</v>
      </c>
      <c r="T263" s="754" t="s">
        <v>57</v>
      </c>
      <c r="U263" s="751" t="s">
        <v>57</v>
      </c>
      <c r="V263" s="754" t="s">
        <v>57</v>
      </c>
      <c r="W263" s="754" t="s">
        <v>57</v>
      </c>
      <c r="X263" s="751" t="s">
        <v>57</v>
      </c>
      <c r="Y263" s="754" t="s">
        <v>57</v>
      </c>
      <c r="Z263" s="754" t="s">
        <v>57</v>
      </c>
      <c r="AA263" s="751" t="s">
        <v>57</v>
      </c>
      <c r="AB263" s="737" t="s">
        <v>57</v>
      </c>
      <c r="AC263" s="737" t="s">
        <v>57</v>
      </c>
      <c r="AD263" s="766">
        <v>4258918</v>
      </c>
      <c r="AE263" s="107"/>
      <c r="AF263" s="107"/>
      <c r="AG263" s="107"/>
      <c r="AH263" s="107"/>
      <c r="AI263" s="107"/>
      <c r="AJ263" s="107"/>
      <c r="AK263" s="107"/>
      <c r="AL263" s="107"/>
      <c r="AM263" s="107"/>
      <c r="AN263" s="430"/>
      <c r="AO263" s="251"/>
    </row>
    <row r="264" spans="1:41" x14ac:dyDescent="0.2">
      <c r="U264" s="8"/>
    </row>
    <row r="265" spans="1:41" ht="15" x14ac:dyDescent="0.25">
      <c r="A265" s="63" t="s">
        <v>381</v>
      </c>
      <c r="B265" s="64"/>
      <c r="U265" s="8"/>
    </row>
    <row r="266" spans="1:41" ht="24" customHeight="1" x14ac:dyDescent="0.2">
      <c r="A266" s="78" t="s">
        <v>611</v>
      </c>
    </row>
    <row r="267" spans="1:41" ht="5.25" customHeight="1" thickBot="1" x14ac:dyDescent="0.25"/>
    <row r="268" spans="1:41" ht="29.25" customHeight="1" x14ac:dyDescent="0.2">
      <c r="A268" s="1257"/>
      <c r="B268" s="1171" t="s">
        <v>19</v>
      </c>
      <c r="C268" s="1171" t="s">
        <v>1</v>
      </c>
      <c r="D268" s="1171" t="s">
        <v>2</v>
      </c>
      <c r="E268" s="1171" t="s">
        <v>69</v>
      </c>
      <c r="F268" s="1193" t="s">
        <v>696</v>
      </c>
      <c r="G268" s="1170" t="s">
        <v>592</v>
      </c>
      <c r="H268" s="1171"/>
      <c r="I268" s="1171"/>
      <c r="J268" s="1171" t="s">
        <v>6</v>
      </c>
      <c r="K268" s="1171"/>
      <c r="L268" s="1171"/>
      <c r="M268" s="1171" t="s">
        <v>7</v>
      </c>
      <c r="N268" s="1171"/>
      <c r="O268" s="1171"/>
      <c r="P268" s="1171" t="s">
        <v>8</v>
      </c>
      <c r="Q268" s="1171"/>
      <c r="R268" s="1171"/>
      <c r="S268" s="1171" t="s">
        <v>9</v>
      </c>
      <c r="T268" s="1171"/>
      <c r="U268" s="1171"/>
      <c r="V268" s="1171" t="s">
        <v>10</v>
      </c>
      <c r="W268" s="1171"/>
      <c r="X268" s="1171"/>
      <c r="Y268" s="1171" t="s">
        <v>11</v>
      </c>
      <c r="Z268" s="1171"/>
      <c r="AA268" s="1171"/>
      <c r="AB268" s="1171" t="s">
        <v>12</v>
      </c>
      <c r="AC268" s="1171"/>
      <c r="AD268" s="1171"/>
      <c r="AE268" s="1171" t="s">
        <v>13</v>
      </c>
      <c r="AF268" s="1171"/>
      <c r="AG268" s="1171"/>
      <c r="AH268" s="1171" t="s">
        <v>14</v>
      </c>
      <c r="AI268" s="1171"/>
      <c r="AJ268" s="1171"/>
      <c r="AK268" s="1171" t="s">
        <v>15</v>
      </c>
      <c r="AL268" s="1171"/>
      <c r="AM268" s="1171"/>
      <c r="AN268" s="1172" t="s">
        <v>593</v>
      </c>
      <c r="AO268" s="1172"/>
    </row>
    <row r="269" spans="1:41" ht="24.75" customHeight="1" thickBot="1" x14ac:dyDescent="0.25">
      <c r="A269" s="1176"/>
      <c r="B269" s="1178"/>
      <c r="C269" s="1178"/>
      <c r="D269" s="1178"/>
      <c r="E269" s="1178"/>
      <c r="F269" s="1180"/>
      <c r="G269" s="73" t="s">
        <v>16</v>
      </c>
      <c r="H269" s="67" t="s">
        <v>17</v>
      </c>
      <c r="I269" s="67" t="s">
        <v>18</v>
      </c>
      <c r="J269" s="67" t="s">
        <v>16</v>
      </c>
      <c r="K269" s="67" t="s">
        <v>17</v>
      </c>
      <c r="L269" s="67" t="s">
        <v>18</v>
      </c>
      <c r="M269" s="67" t="s">
        <v>16</v>
      </c>
      <c r="N269" s="67" t="s">
        <v>17</v>
      </c>
      <c r="O269" s="67" t="s">
        <v>18</v>
      </c>
      <c r="P269" s="67" t="s">
        <v>16</v>
      </c>
      <c r="Q269" s="67" t="s">
        <v>17</v>
      </c>
      <c r="R269" s="67" t="s">
        <v>18</v>
      </c>
      <c r="S269" s="67" t="s">
        <v>16</v>
      </c>
      <c r="T269" s="67" t="s">
        <v>17</v>
      </c>
      <c r="U269" s="67" t="s">
        <v>18</v>
      </c>
      <c r="V269" s="67" t="s">
        <v>16</v>
      </c>
      <c r="W269" s="67" t="s">
        <v>17</v>
      </c>
      <c r="X269" s="67" t="s">
        <v>18</v>
      </c>
      <c r="Y269" s="67" t="s">
        <v>16</v>
      </c>
      <c r="Z269" s="67" t="s">
        <v>17</v>
      </c>
      <c r="AA269" s="67" t="s">
        <v>18</v>
      </c>
      <c r="AB269" s="67" t="s">
        <v>16</v>
      </c>
      <c r="AC269" s="67" t="s">
        <v>17</v>
      </c>
      <c r="AD269" s="67" t="s">
        <v>18</v>
      </c>
      <c r="AE269" s="67" t="s">
        <v>16</v>
      </c>
      <c r="AF269" s="67" t="s">
        <v>17</v>
      </c>
      <c r="AG269" s="67" t="s">
        <v>18</v>
      </c>
      <c r="AH269" s="67" t="s">
        <v>16</v>
      </c>
      <c r="AI269" s="67" t="s">
        <v>17</v>
      </c>
      <c r="AJ269" s="67" t="s">
        <v>18</v>
      </c>
      <c r="AK269" s="67" t="s">
        <v>16</v>
      </c>
      <c r="AL269" s="67" t="s">
        <v>17</v>
      </c>
      <c r="AM269" s="67" t="s">
        <v>18</v>
      </c>
      <c r="AN269" s="1249"/>
      <c r="AO269" s="1259"/>
    </row>
    <row r="270" spans="1:41" ht="65.25" customHeight="1" x14ac:dyDescent="0.2">
      <c r="A270" s="361" t="s">
        <v>753</v>
      </c>
      <c r="B270" s="1260" t="s">
        <v>812</v>
      </c>
      <c r="C270" s="1262" t="s">
        <v>813</v>
      </c>
      <c r="D270" s="1252" t="s">
        <v>814</v>
      </c>
      <c r="E270" s="1252" t="s">
        <v>72</v>
      </c>
      <c r="F270" s="1253" t="s">
        <v>23</v>
      </c>
      <c r="G270" s="1254" t="s">
        <v>57</v>
      </c>
      <c r="H270" s="1255" t="s">
        <v>57</v>
      </c>
      <c r="I270" s="1256">
        <v>273044</v>
      </c>
      <c r="J270" s="739" t="s">
        <v>57</v>
      </c>
      <c r="K270" s="739" t="s">
        <v>57</v>
      </c>
      <c r="L270" s="740">
        <v>0</v>
      </c>
      <c r="M270" s="739" t="s">
        <v>57</v>
      </c>
      <c r="N270" s="739" t="s">
        <v>57</v>
      </c>
      <c r="O270" s="740">
        <v>0</v>
      </c>
      <c r="P270" s="753" t="s">
        <v>57</v>
      </c>
      <c r="Q270" s="753" t="s">
        <v>57</v>
      </c>
      <c r="R270" s="755">
        <v>0</v>
      </c>
      <c r="S270" s="753" t="s">
        <v>57</v>
      </c>
      <c r="T270" s="753" t="s">
        <v>57</v>
      </c>
      <c r="U270" s="327">
        <v>0</v>
      </c>
      <c r="V270" s="753" t="s">
        <v>57</v>
      </c>
      <c r="W270" s="753" t="s">
        <v>57</v>
      </c>
      <c r="X270" s="327">
        <v>0</v>
      </c>
      <c r="Y270" s="753" t="s">
        <v>57</v>
      </c>
      <c r="Z270" s="753" t="s">
        <v>57</v>
      </c>
      <c r="AA270" s="327">
        <v>270937.75</v>
      </c>
      <c r="AB270" s="753" t="s">
        <v>57</v>
      </c>
      <c r="AC270" s="753" t="s">
        <v>57</v>
      </c>
      <c r="AD270" s="857">
        <v>272401.84999999998</v>
      </c>
      <c r="AE270" s="596"/>
      <c r="AF270" s="596"/>
      <c r="AG270" s="596"/>
      <c r="AH270" s="596"/>
      <c r="AI270" s="596"/>
      <c r="AJ270" s="596"/>
      <c r="AK270" s="596"/>
      <c r="AL270" s="596"/>
      <c r="AM270" s="596"/>
      <c r="AN270" s="590"/>
      <c r="AO270" s="469"/>
    </row>
    <row r="271" spans="1:41" ht="48.75" customHeight="1" thickBot="1" x14ac:dyDescent="0.25">
      <c r="A271" s="362" t="s">
        <v>754</v>
      </c>
      <c r="B271" s="1261"/>
      <c r="C271" s="1263"/>
      <c r="D271" s="1244"/>
      <c r="E271" s="1244"/>
      <c r="F271" s="1246"/>
      <c r="G271" s="1248"/>
      <c r="H271" s="1236"/>
      <c r="I271" s="1238"/>
      <c r="J271" s="737" t="s">
        <v>57</v>
      </c>
      <c r="K271" s="737" t="s">
        <v>57</v>
      </c>
      <c r="L271" s="733">
        <v>0</v>
      </c>
      <c r="M271" s="737" t="s">
        <v>57</v>
      </c>
      <c r="N271" s="737" t="s">
        <v>57</v>
      </c>
      <c r="O271" s="733">
        <v>0</v>
      </c>
      <c r="P271" s="754" t="s">
        <v>57</v>
      </c>
      <c r="Q271" s="754" t="s">
        <v>57</v>
      </c>
      <c r="R271" s="756">
        <v>0</v>
      </c>
      <c r="S271" s="754" t="s">
        <v>57</v>
      </c>
      <c r="T271" s="754" t="s">
        <v>57</v>
      </c>
      <c r="U271" s="756">
        <v>0</v>
      </c>
      <c r="V271" s="754" t="s">
        <v>57</v>
      </c>
      <c r="W271" s="754" t="s">
        <v>57</v>
      </c>
      <c r="X271" s="144">
        <v>0</v>
      </c>
      <c r="Y271" s="754" t="s">
        <v>57</v>
      </c>
      <c r="Z271" s="754" t="s">
        <v>57</v>
      </c>
      <c r="AA271" s="144">
        <v>138547.76</v>
      </c>
      <c r="AB271" s="754" t="s">
        <v>57</v>
      </c>
      <c r="AC271" s="754" t="s">
        <v>57</v>
      </c>
      <c r="AD271" s="1136">
        <v>174659.66</v>
      </c>
      <c r="AE271" s="107"/>
      <c r="AF271" s="107"/>
      <c r="AG271" s="107"/>
      <c r="AH271" s="107"/>
      <c r="AI271" s="107"/>
      <c r="AJ271" s="107"/>
      <c r="AK271" s="107"/>
      <c r="AL271" s="107"/>
      <c r="AM271" s="107"/>
      <c r="AN271" s="430"/>
      <c r="AO271" s="430"/>
    </row>
    <row r="272" spans="1:41" ht="66.75" customHeight="1" x14ac:dyDescent="0.2">
      <c r="A272" s="361" t="s">
        <v>753</v>
      </c>
      <c r="B272" s="1250" t="s">
        <v>170</v>
      </c>
      <c r="C272" s="1251" t="s">
        <v>171</v>
      </c>
      <c r="D272" s="1252" t="s">
        <v>40</v>
      </c>
      <c r="E272" s="1252" t="s">
        <v>72</v>
      </c>
      <c r="F272" s="1253" t="s">
        <v>23</v>
      </c>
      <c r="G272" s="1254" t="s">
        <v>57</v>
      </c>
      <c r="H272" s="1255" t="s">
        <v>57</v>
      </c>
      <c r="I272" s="1256">
        <v>54</v>
      </c>
      <c r="J272" s="739" t="s">
        <v>57</v>
      </c>
      <c r="K272" s="739" t="s">
        <v>57</v>
      </c>
      <c r="L272" s="740">
        <v>0</v>
      </c>
      <c r="M272" s="739" t="s">
        <v>57</v>
      </c>
      <c r="N272" s="739" t="s">
        <v>57</v>
      </c>
      <c r="O272" s="740">
        <v>0</v>
      </c>
      <c r="P272" s="753" t="s">
        <v>57</v>
      </c>
      <c r="Q272" s="753" t="s">
        <v>57</v>
      </c>
      <c r="R272" s="755">
        <v>0</v>
      </c>
      <c r="S272" s="70" t="s">
        <v>57</v>
      </c>
      <c r="T272" s="70" t="s">
        <v>57</v>
      </c>
      <c r="U272" s="755">
        <v>15</v>
      </c>
      <c r="V272" s="70" t="s">
        <v>57</v>
      </c>
      <c r="W272" s="70" t="s">
        <v>57</v>
      </c>
      <c r="X272" s="755">
        <v>47</v>
      </c>
      <c r="Y272" s="70" t="s">
        <v>57</v>
      </c>
      <c r="Z272" s="70" t="s">
        <v>57</v>
      </c>
      <c r="AA272" s="327">
        <v>54</v>
      </c>
      <c r="AB272" s="70" t="s">
        <v>57</v>
      </c>
      <c r="AC272" s="70" t="s">
        <v>57</v>
      </c>
      <c r="AD272" s="321">
        <v>52</v>
      </c>
      <c r="AE272" s="596"/>
      <c r="AF272" s="596"/>
      <c r="AG272" s="596"/>
      <c r="AH272" s="596"/>
      <c r="AI272" s="596"/>
      <c r="AJ272" s="596"/>
      <c r="AK272" s="596"/>
      <c r="AL272" s="596"/>
      <c r="AM272" s="596"/>
      <c r="AN272" s="1492" t="s">
        <v>896</v>
      </c>
      <c r="AO272" s="467"/>
    </row>
    <row r="273" spans="1:41" ht="41.25" customHeight="1" thickBot="1" x14ac:dyDescent="0.25">
      <c r="A273" s="362" t="s">
        <v>754</v>
      </c>
      <c r="B273" s="1240"/>
      <c r="C273" s="1242"/>
      <c r="D273" s="1244"/>
      <c r="E273" s="1244"/>
      <c r="F273" s="1246"/>
      <c r="G273" s="1248"/>
      <c r="H273" s="1236"/>
      <c r="I273" s="1238"/>
      <c r="J273" s="737" t="s">
        <v>57</v>
      </c>
      <c r="K273" s="737" t="s">
        <v>57</v>
      </c>
      <c r="L273" s="733">
        <v>0</v>
      </c>
      <c r="M273" s="737" t="s">
        <v>57</v>
      </c>
      <c r="N273" s="737" t="s">
        <v>57</v>
      </c>
      <c r="O273" s="733">
        <v>0</v>
      </c>
      <c r="P273" s="754" t="s">
        <v>57</v>
      </c>
      <c r="Q273" s="754" t="s">
        <v>57</v>
      </c>
      <c r="R273" s="756">
        <v>0</v>
      </c>
      <c r="S273" s="754" t="s">
        <v>57</v>
      </c>
      <c r="T273" s="754" t="s">
        <v>57</v>
      </c>
      <c r="U273" s="756">
        <v>0</v>
      </c>
      <c r="V273" s="754" t="s">
        <v>57</v>
      </c>
      <c r="W273" s="754" t="s">
        <v>57</v>
      </c>
      <c r="X273" s="756">
        <v>10</v>
      </c>
      <c r="Y273" s="754" t="s">
        <v>57</v>
      </c>
      <c r="Z273" s="754" t="s">
        <v>57</v>
      </c>
      <c r="AA273" s="144">
        <v>16</v>
      </c>
      <c r="AB273" s="754" t="s">
        <v>57</v>
      </c>
      <c r="AC273" s="754" t="s">
        <v>57</v>
      </c>
      <c r="AD273" s="598">
        <v>31</v>
      </c>
      <c r="AE273" s="107"/>
      <c r="AF273" s="107"/>
      <c r="AG273" s="107"/>
      <c r="AH273" s="107"/>
      <c r="AI273" s="107"/>
      <c r="AJ273" s="107"/>
      <c r="AK273" s="107"/>
      <c r="AL273" s="107"/>
      <c r="AM273" s="107"/>
      <c r="AN273" s="379"/>
      <c r="AO273" s="430"/>
    </row>
    <row r="274" spans="1:41" ht="60" x14ac:dyDescent="0.2">
      <c r="A274" s="361" t="s">
        <v>753</v>
      </c>
      <c r="B274" s="1239" t="s">
        <v>172</v>
      </c>
      <c r="C274" s="1241" t="s">
        <v>173</v>
      </c>
      <c r="D274" s="1243" t="s">
        <v>40</v>
      </c>
      <c r="E274" s="1243" t="s">
        <v>72</v>
      </c>
      <c r="F274" s="1245" t="s">
        <v>23</v>
      </c>
      <c r="G274" s="1247" t="s">
        <v>57</v>
      </c>
      <c r="H274" s="1235" t="s">
        <v>57</v>
      </c>
      <c r="I274" s="1237">
        <v>15</v>
      </c>
      <c r="J274" s="736" t="s">
        <v>57</v>
      </c>
      <c r="K274" s="736" t="s">
        <v>57</v>
      </c>
      <c r="L274" s="732">
        <v>0</v>
      </c>
      <c r="M274" s="736" t="s">
        <v>57</v>
      </c>
      <c r="N274" s="736" t="s">
        <v>57</v>
      </c>
      <c r="O274" s="732">
        <v>0</v>
      </c>
      <c r="P274" s="70" t="s">
        <v>57</v>
      </c>
      <c r="Q274" s="70" t="s">
        <v>57</v>
      </c>
      <c r="R274" s="85">
        <v>0</v>
      </c>
      <c r="S274" s="70" t="s">
        <v>57</v>
      </c>
      <c r="T274" s="70" t="s">
        <v>57</v>
      </c>
      <c r="U274" s="85">
        <v>12</v>
      </c>
      <c r="V274" s="70" t="s">
        <v>57</v>
      </c>
      <c r="W274" s="70" t="s">
        <v>57</v>
      </c>
      <c r="X274" s="85">
        <v>17</v>
      </c>
      <c r="Y274" s="70" t="s">
        <v>57</v>
      </c>
      <c r="Z274" s="70" t="s">
        <v>57</v>
      </c>
      <c r="AA274" s="359">
        <v>20</v>
      </c>
      <c r="AB274" s="70" t="s">
        <v>57</v>
      </c>
      <c r="AC274" s="70" t="s">
        <v>57</v>
      </c>
      <c r="AD274" s="509">
        <v>19</v>
      </c>
      <c r="AE274" s="331"/>
      <c r="AF274" s="331"/>
      <c r="AG274" s="331"/>
      <c r="AH274" s="331"/>
      <c r="AI274" s="331"/>
      <c r="AJ274" s="331"/>
      <c r="AK274" s="331"/>
      <c r="AL274" s="331"/>
      <c r="AM274" s="331"/>
      <c r="AN274" s="485" t="s">
        <v>922</v>
      </c>
      <c r="AO274" s="435"/>
    </row>
    <row r="275" spans="1:41" ht="58.5" customHeight="1" thickBot="1" x14ac:dyDescent="0.25">
      <c r="A275" s="362" t="s">
        <v>754</v>
      </c>
      <c r="B275" s="1240"/>
      <c r="C275" s="1242"/>
      <c r="D275" s="1244"/>
      <c r="E275" s="1244"/>
      <c r="F275" s="1246"/>
      <c r="G275" s="1248"/>
      <c r="H275" s="1236"/>
      <c r="I275" s="1238"/>
      <c r="J275" s="737" t="s">
        <v>57</v>
      </c>
      <c r="K275" s="737" t="s">
        <v>57</v>
      </c>
      <c r="L275" s="733">
        <v>0</v>
      </c>
      <c r="M275" s="737" t="s">
        <v>57</v>
      </c>
      <c r="N275" s="737" t="s">
        <v>57</v>
      </c>
      <c r="O275" s="733">
        <v>0</v>
      </c>
      <c r="P275" s="754" t="s">
        <v>57</v>
      </c>
      <c r="Q275" s="754" t="s">
        <v>57</v>
      </c>
      <c r="R275" s="756">
        <v>0</v>
      </c>
      <c r="S275" s="754" t="s">
        <v>57</v>
      </c>
      <c r="T275" s="754" t="s">
        <v>57</v>
      </c>
      <c r="U275" s="756">
        <v>0</v>
      </c>
      <c r="V275" s="754" t="s">
        <v>57</v>
      </c>
      <c r="W275" s="754" t="s">
        <v>57</v>
      </c>
      <c r="X275" s="756">
        <v>0</v>
      </c>
      <c r="Y275" s="754" t="s">
        <v>57</v>
      </c>
      <c r="Z275" s="754" t="s">
        <v>57</v>
      </c>
      <c r="AA275" s="144">
        <v>1</v>
      </c>
      <c r="AB275" s="754" t="s">
        <v>57</v>
      </c>
      <c r="AC275" s="754" t="s">
        <v>57</v>
      </c>
      <c r="AD275" s="598">
        <v>1</v>
      </c>
      <c r="AE275" s="107"/>
      <c r="AF275" s="107"/>
      <c r="AG275" s="107"/>
      <c r="AH275" s="107"/>
      <c r="AI275" s="107"/>
      <c r="AJ275" s="107"/>
      <c r="AK275" s="107"/>
      <c r="AL275" s="107"/>
      <c r="AM275" s="107"/>
      <c r="AN275" s="379" t="s">
        <v>808</v>
      </c>
      <c r="AO275" s="478"/>
    </row>
    <row r="277" spans="1:41" ht="15" x14ac:dyDescent="0.25">
      <c r="A277" s="63" t="s">
        <v>382</v>
      </c>
      <c r="B277" s="64"/>
    </row>
    <row r="278" spans="1:41" ht="24" customHeight="1" x14ac:dyDescent="0.2">
      <c r="A278" s="78" t="s">
        <v>612</v>
      </c>
    </row>
    <row r="279" spans="1:41" ht="6" customHeight="1" thickBot="1" x14ac:dyDescent="0.25"/>
    <row r="280" spans="1:41" ht="35.25" customHeight="1" x14ac:dyDescent="0.2">
      <c r="A280" s="1257"/>
      <c r="B280" s="1171" t="s">
        <v>19</v>
      </c>
      <c r="C280" s="1171" t="s">
        <v>1</v>
      </c>
      <c r="D280" s="1171" t="s">
        <v>2</v>
      </c>
      <c r="E280" s="1171" t="s">
        <v>69</v>
      </c>
      <c r="F280" s="1193" t="s">
        <v>696</v>
      </c>
      <c r="G280" s="1170" t="s">
        <v>592</v>
      </c>
      <c r="H280" s="1171"/>
      <c r="I280" s="1171"/>
      <c r="J280" s="1171" t="s">
        <v>6</v>
      </c>
      <c r="K280" s="1171"/>
      <c r="L280" s="1171"/>
      <c r="M280" s="1171" t="s">
        <v>7</v>
      </c>
      <c r="N280" s="1171"/>
      <c r="O280" s="1171"/>
      <c r="P280" s="1171" t="s">
        <v>8</v>
      </c>
      <c r="Q280" s="1171"/>
      <c r="R280" s="1171"/>
      <c r="S280" s="1171" t="s">
        <v>9</v>
      </c>
      <c r="T280" s="1171"/>
      <c r="U280" s="1171"/>
      <c r="V280" s="1171" t="s">
        <v>10</v>
      </c>
      <c r="W280" s="1171"/>
      <c r="X280" s="1171"/>
      <c r="Y280" s="1171" t="s">
        <v>11</v>
      </c>
      <c r="Z280" s="1171"/>
      <c r="AA280" s="1171"/>
      <c r="AB280" s="1171" t="s">
        <v>12</v>
      </c>
      <c r="AC280" s="1171"/>
      <c r="AD280" s="1171"/>
      <c r="AE280" s="1171" t="s">
        <v>13</v>
      </c>
      <c r="AF280" s="1171"/>
      <c r="AG280" s="1171"/>
      <c r="AH280" s="1171" t="s">
        <v>14</v>
      </c>
      <c r="AI280" s="1171"/>
      <c r="AJ280" s="1171"/>
      <c r="AK280" s="1171" t="s">
        <v>15</v>
      </c>
      <c r="AL280" s="1171"/>
      <c r="AM280" s="1171"/>
      <c r="AN280" s="1172" t="s">
        <v>593</v>
      </c>
      <c r="AO280" s="1172"/>
    </row>
    <row r="281" spans="1:41" ht="21" customHeight="1" thickBot="1" x14ac:dyDescent="0.25">
      <c r="A281" s="1258"/>
      <c r="B281" s="1207"/>
      <c r="C281" s="1207"/>
      <c r="D281" s="1207"/>
      <c r="E281" s="1207"/>
      <c r="F281" s="1208"/>
      <c r="G281" s="87" t="s">
        <v>16</v>
      </c>
      <c r="H281" s="81" t="s">
        <v>17</v>
      </c>
      <c r="I281" s="81" t="s">
        <v>18</v>
      </c>
      <c r="J281" s="81" t="s">
        <v>16</v>
      </c>
      <c r="K281" s="81" t="s">
        <v>17</v>
      </c>
      <c r="L281" s="81" t="s">
        <v>18</v>
      </c>
      <c r="M281" s="81" t="s">
        <v>16</v>
      </c>
      <c r="N281" s="81" t="s">
        <v>17</v>
      </c>
      <c r="O281" s="81" t="s">
        <v>18</v>
      </c>
      <c r="P281" s="81" t="s">
        <v>16</v>
      </c>
      <c r="Q281" s="81" t="s">
        <v>17</v>
      </c>
      <c r="R281" s="81" t="s">
        <v>18</v>
      </c>
      <c r="S281" s="81" t="s">
        <v>16</v>
      </c>
      <c r="T281" s="81" t="s">
        <v>17</v>
      </c>
      <c r="U281" s="81" t="s">
        <v>18</v>
      </c>
      <c r="V281" s="81" t="s">
        <v>16</v>
      </c>
      <c r="W281" s="81" t="s">
        <v>17</v>
      </c>
      <c r="X281" s="81" t="s">
        <v>18</v>
      </c>
      <c r="Y281" s="81" t="s">
        <v>16</v>
      </c>
      <c r="Z281" s="81" t="s">
        <v>17</v>
      </c>
      <c r="AA281" s="81" t="s">
        <v>18</v>
      </c>
      <c r="AB281" s="81" t="s">
        <v>16</v>
      </c>
      <c r="AC281" s="81" t="s">
        <v>17</v>
      </c>
      <c r="AD281" s="81" t="s">
        <v>18</v>
      </c>
      <c r="AE281" s="81" t="s">
        <v>16</v>
      </c>
      <c r="AF281" s="81" t="s">
        <v>17</v>
      </c>
      <c r="AG281" s="81" t="s">
        <v>18</v>
      </c>
      <c r="AH281" s="81" t="s">
        <v>16</v>
      </c>
      <c r="AI281" s="81" t="s">
        <v>17</v>
      </c>
      <c r="AJ281" s="81" t="s">
        <v>18</v>
      </c>
      <c r="AK281" s="81" t="s">
        <v>16</v>
      </c>
      <c r="AL281" s="81" t="s">
        <v>17</v>
      </c>
      <c r="AM281" s="81" t="s">
        <v>18</v>
      </c>
      <c r="AN281" s="1249"/>
      <c r="AO281" s="1249"/>
    </row>
    <row r="282" spans="1:41" ht="58.5" customHeight="1" x14ac:dyDescent="0.2">
      <c r="A282" s="361" t="s">
        <v>753</v>
      </c>
      <c r="B282" s="1250" t="s">
        <v>174</v>
      </c>
      <c r="C282" s="1251" t="s">
        <v>175</v>
      </c>
      <c r="D282" s="1252" t="s">
        <v>52</v>
      </c>
      <c r="E282" s="1252" t="s">
        <v>72</v>
      </c>
      <c r="F282" s="1253" t="s">
        <v>23</v>
      </c>
      <c r="G282" s="1254" t="s">
        <v>57</v>
      </c>
      <c r="H282" s="1255" t="s">
        <v>57</v>
      </c>
      <c r="I282" s="1256">
        <v>12000</v>
      </c>
      <c r="J282" s="739" t="s">
        <v>57</v>
      </c>
      <c r="K282" s="739" t="s">
        <v>57</v>
      </c>
      <c r="L282" s="740">
        <v>0</v>
      </c>
      <c r="M282" s="739" t="s">
        <v>57</v>
      </c>
      <c r="N282" s="739" t="s">
        <v>57</v>
      </c>
      <c r="O282" s="740">
        <v>0</v>
      </c>
      <c r="P282" s="753" t="s">
        <v>57</v>
      </c>
      <c r="Q282" s="753" t="s">
        <v>57</v>
      </c>
      <c r="R282" s="327">
        <v>12000</v>
      </c>
      <c r="S282" s="70" t="s">
        <v>57</v>
      </c>
      <c r="T282" s="70" t="s">
        <v>57</v>
      </c>
      <c r="U282" s="327">
        <v>12000</v>
      </c>
      <c r="V282" s="70" t="s">
        <v>57</v>
      </c>
      <c r="W282" s="70" t="s">
        <v>57</v>
      </c>
      <c r="X282" s="727">
        <v>12000</v>
      </c>
      <c r="Y282" s="70" t="s">
        <v>57</v>
      </c>
      <c r="Z282" s="70" t="s">
        <v>57</v>
      </c>
      <c r="AA282" s="327">
        <v>12000</v>
      </c>
      <c r="AB282" s="70" t="s">
        <v>57</v>
      </c>
      <c r="AC282" s="70" t="s">
        <v>57</v>
      </c>
      <c r="AD282" s="530">
        <v>12000</v>
      </c>
      <c r="AE282" s="68"/>
      <c r="AF282" s="68"/>
      <c r="AG282" s="68"/>
      <c r="AH282" s="68"/>
      <c r="AI282" s="68"/>
      <c r="AJ282" s="68"/>
      <c r="AK282" s="68"/>
      <c r="AL282" s="68"/>
      <c r="AM282" s="68"/>
      <c r="AN282" s="487"/>
      <c r="AO282" s="487"/>
    </row>
    <row r="283" spans="1:41" ht="39.75" customHeight="1" thickBot="1" x14ac:dyDescent="0.25">
      <c r="A283" s="362" t="s">
        <v>754</v>
      </c>
      <c r="B283" s="1240"/>
      <c r="C283" s="1242"/>
      <c r="D283" s="1244"/>
      <c r="E283" s="1244"/>
      <c r="F283" s="1246"/>
      <c r="G283" s="1248"/>
      <c r="H283" s="1236"/>
      <c r="I283" s="1238"/>
      <c r="J283" s="737" t="s">
        <v>57</v>
      </c>
      <c r="K283" s="737" t="s">
        <v>57</v>
      </c>
      <c r="L283" s="733">
        <v>0</v>
      </c>
      <c r="M283" s="737" t="s">
        <v>57</v>
      </c>
      <c r="N283" s="737" t="s">
        <v>57</v>
      </c>
      <c r="O283" s="733">
        <v>0</v>
      </c>
      <c r="P283" s="754" t="s">
        <v>57</v>
      </c>
      <c r="Q283" s="754" t="s">
        <v>57</v>
      </c>
      <c r="R283" s="144">
        <v>0</v>
      </c>
      <c r="S283" s="754" t="s">
        <v>57</v>
      </c>
      <c r="T283" s="754" t="s">
        <v>57</v>
      </c>
      <c r="U283" s="144">
        <v>0</v>
      </c>
      <c r="V283" s="754" t="s">
        <v>57</v>
      </c>
      <c r="W283" s="754" t="s">
        <v>57</v>
      </c>
      <c r="X283" s="733">
        <v>0</v>
      </c>
      <c r="Y283" s="754" t="s">
        <v>57</v>
      </c>
      <c r="Z283" s="754" t="s">
        <v>57</v>
      </c>
      <c r="AA283" s="144">
        <v>2515</v>
      </c>
      <c r="AB283" s="754" t="s">
        <v>57</v>
      </c>
      <c r="AC283" s="754" t="s">
        <v>57</v>
      </c>
      <c r="AD283" s="766">
        <v>2515</v>
      </c>
      <c r="AE283" s="763"/>
      <c r="AF283" s="763"/>
      <c r="AG283" s="763"/>
      <c r="AH283" s="763"/>
      <c r="AI283" s="763"/>
      <c r="AJ283" s="763"/>
      <c r="AK283" s="763"/>
      <c r="AL283" s="763"/>
      <c r="AM283" s="763"/>
      <c r="AN283" s="379" t="s">
        <v>899</v>
      </c>
      <c r="AO283" s="379"/>
    </row>
    <row r="284" spans="1:41" ht="66" customHeight="1" x14ac:dyDescent="0.2">
      <c r="A284" s="361" t="s">
        <v>753</v>
      </c>
      <c r="B284" s="1239" t="s">
        <v>176</v>
      </c>
      <c r="C284" s="1241" t="s">
        <v>177</v>
      </c>
      <c r="D284" s="1243" t="s">
        <v>40</v>
      </c>
      <c r="E284" s="1243" t="s">
        <v>72</v>
      </c>
      <c r="F284" s="1245" t="s">
        <v>23</v>
      </c>
      <c r="G284" s="1247" t="s">
        <v>57</v>
      </c>
      <c r="H284" s="1235" t="s">
        <v>57</v>
      </c>
      <c r="I284" s="1237">
        <v>22</v>
      </c>
      <c r="J284" s="736" t="s">
        <v>57</v>
      </c>
      <c r="K284" s="736" t="s">
        <v>57</v>
      </c>
      <c r="L284" s="732">
        <v>0</v>
      </c>
      <c r="M284" s="736" t="s">
        <v>57</v>
      </c>
      <c r="N284" s="736" t="s">
        <v>57</v>
      </c>
      <c r="O284" s="732">
        <v>0</v>
      </c>
      <c r="P284" s="70" t="s">
        <v>57</v>
      </c>
      <c r="Q284" s="70" t="s">
        <v>57</v>
      </c>
      <c r="R284" s="148">
        <v>22</v>
      </c>
      <c r="S284" s="70" t="s">
        <v>57</v>
      </c>
      <c r="T284" s="70" t="s">
        <v>57</v>
      </c>
      <c r="U284" s="148">
        <v>22</v>
      </c>
      <c r="V284" s="70" t="s">
        <v>57</v>
      </c>
      <c r="W284" s="70" t="s">
        <v>57</v>
      </c>
      <c r="X284" s="732">
        <v>22</v>
      </c>
      <c r="Y284" s="70" t="s">
        <v>57</v>
      </c>
      <c r="Z284" s="70" t="s">
        <v>57</v>
      </c>
      <c r="AA284" s="148">
        <v>22</v>
      </c>
      <c r="AB284" s="70" t="s">
        <v>57</v>
      </c>
      <c r="AC284" s="70" t="s">
        <v>57</v>
      </c>
      <c r="AD284" s="509">
        <v>22</v>
      </c>
      <c r="AE284" s="71"/>
      <c r="AF284" s="71"/>
      <c r="AG284" s="71"/>
      <c r="AH284" s="71"/>
      <c r="AI284" s="71"/>
      <c r="AJ284" s="71"/>
      <c r="AK284" s="71"/>
      <c r="AL284" s="71"/>
      <c r="AM284" s="71"/>
      <c r="AN284" s="487"/>
      <c r="AO284" s="487"/>
    </row>
    <row r="285" spans="1:41" ht="39.75" customHeight="1" thickBot="1" x14ac:dyDescent="0.25">
      <c r="A285" s="362" t="s">
        <v>754</v>
      </c>
      <c r="B285" s="1240"/>
      <c r="C285" s="1242"/>
      <c r="D285" s="1244"/>
      <c r="E285" s="1244"/>
      <c r="F285" s="1246"/>
      <c r="G285" s="1248"/>
      <c r="H285" s="1236"/>
      <c r="I285" s="1238"/>
      <c r="J285" s="737" t="s">
        <v>57</v>
      </c>
      <c r="K285" s="737" t="s">
        <v>57</v>
      </c>
      <c r="L285" s="733">
        <v>0</v>
      </c>
      <c r="M285" s="737" t="s">
        <v>57</v>
      </c>
      <c r="N285" s="737" t="s">
        <v>57</v>
      </c>
      <c r="O285" s="733">
        <v>0</v>
      </c>
      <c r="P285" s="754" t="s">
        <v>57</v>
      </c>
      <c r="Q285" s="754" t="s">
        <v>57</v>
      </c>
      <c r="R285" s="144">
        <v>0</v>
      </c>
      <c r="S285" s="754" t="s">
        <v>57</v>
      </c>
      <c r="T285" s="754" t="s">
        <v>57</v>
      </c>
      <c r="U285" s="144">
        <v>5</v>
      </c>
      <c r="V285" s="754" t="s">
        <v>57</v>
      </c>
      <c r="W285" s="754" t="s">
        <v>57</v>
      </c>
      <c r="X285" s="733">
        <v>5</v>
      </c>
      <c r="Y285" s="754" t="s">
        <v>57</v>
      </c>
      <c r="Z285" s="754" t="s">
        <v>57</v>
      </c>
      <c r="AA285" s="144">
        <v>5</v>
      </c>
      <c r="AB285" s="754" t="s">
        <v>57</v>
      </c>
      <c r="AC285" s="754" t="s">
        <v>57</v>
      </c>
      <c r="AD285" s="598">
        <v>6</v>
      </c>
      <c r="AE285" s="763"/>
      <c r="AF285" s="763"/>
      <c r="AG285" s="763"/>
      <c r="AH285" s="763"/>
      <c r="AI285" s="763"/>
      <c r="AJ285" s="763"/>
      <c r="AK285" s="763"/>
      <c r="AL285" s="763"/>
      <c r="AM285" s="763"/>
      <c r="AN285" s="430" t="s">
        <v>899</v>
      </c>
      <c r="AO285" s="430"/>
    </row>
    <row r="286" spans="1:41" x14ac:dyDescent="0.2">
      <c r="AN286" s="94" t="s">
        <v>900</v>
      </c>
    </row>
  </sheetData>
  <mergeCells count="1045">
    <mergeCell ref="AE6:AG6"/>
    <mergeCell ref="AH6:AJ6"/>
    <mergeCell ref="AK6:AM6"/>
    <mergeCell ref="AN6:AN7"/>
    <mergeCell ref="AO6:AO7"/>
    <mergeCell ref="J6:L6"/>
    <mergeCell ref="M6:O6"/>
    <mergeCell ref="P6:R6"/>
    <mergeCell ref="S6:U6"/>
    <mergeCell ref="V6:X6"/>
    <mergeCell ref="Y6:AA6"/>
    <mergeCell ref="A1:AN1"/>
    <mergeCell ref="A2:AN2"/>
    <mergeCell ref="A4:AN4"/>
    <mergeCell ref="A6:A7"/>
    <mergeCell ref="B6:B7"/>
    <mergeCell ref="C6:C7"/>
    <mergeCell ref="D6:D7"/>
    <mergeCell ref="E6:E7"/>
    <mergeCell ref="F6:F7"/>
    <mergeCell ref="G6:I6"/>
    <mergeCell ref="H8:H9"/>
    <mergeCell ref="I8:I9"/>
    <mergeCell ref="B10:B11"/>
    <mergeCell ref="C10:C11"/>
    <mergeCell ref="D10:D11"/>
    <mergeCell ref="E10:E11"/>
    <mergeCell ref="F10:F11"/>
    <mergeCell ref="G10:G11"/>
    <mergeCell ref="H10:H11"/>
    <mergeCell ref="I10:I11"/>
    <mergeCell ref="B8:B9"/>
    <mergeCell ref="C8:C9"/>
    <mergeCell ref="D8:D9"/>
    <mergeCell ref="E8:E9"/>
    <mergeCell ref="F8:F9"/>
    <mergeCell ref="G8:G9"/>
    <mergeCell ref="AB6:AD6"/>
    <mergeCell ref="AE18:AG18"/>
    <mergeCell ref="AH18:AJ18"/>
    <mergeCell ref="AK18:AM18"/>
    <mergeCell ref="AN18:AN19"/>
    <mergeCell ref="AO18:AO19"/>
    <mergeCell ref="J18:L18"/>
    <mergeCell ref="M18:O18"/>
    <mergeCell ref="P18:R18"/>
    <mergeCell ref="S18:U18"/>
    <mergeCell ref="V18:X18"/>
    <mergeCell ref="Y18:AA18"/>
    <mergeCell ref="H12:H13"/>
    <mergeCell ref="I12:I13"/>
    <mergeCell ref="A16:AN16"/>
    <mergeCell ref="A18:A19"/>
    <mergeCell ref="B18:B19"/>
    <mergeCell ref="C18:C19"/>
    <mergeCell ref="D18:D19"/>
    <mergeCell ref="E18:E19"/>
    <mergeCell ref="F18:F19"/>
    <mergeCell ref="G18:I18"/>
    <mergeCell ref="B12:B13"/>
    <mergeCell ref="C12:C13"/>
    <mergeCell ref="D12:D13"/>
    <mergeCell ref="E12:E13"/>
    <mergeCell ref="F12:F13"/>
    <mergeCell ref="G12:G13"/>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AB18:AD18"/>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AH36:AJ36"/>
    <mergeCell ref="AK36:AM36"/>
    <mergeCell ref="AN36:AN37"/>
    <mergeCell ref="AO36:AO37"/>
    <mergeCell ref="B38:B39"/>
    <mergeCell ref="C38:C39"/>
    <mergeCell ref="D38:D39"/>
    <mergeCell ref="E38:E39"/>
    <mergeCell ref="F38:F39"/>
    <mergeCell ref="G38:G39"/>
    <mergeCell ref="P36:R36"/>
    <mergeCell ref="S36:U36"/>
    <mergeCell ref="V36:X36"/>
    <mergeCell ref="Y36:AA36"/>
    <mergeCell ref="AB36:AD36"/>
    <mergeCell ref="AE36:AG36"/>
    <mergeCell ref="A34:AN34"/>
    <mergeCell ref="A36:A37"/>
    <mergeCell ref="B36:B37"/>
    <mergeCell ref="C36:C37"/>
    <mergeCell ref="D36:D37"/>
    <mergeCell ref="E36:E37"/>
    <mergeCell ref="F36:F37"/>
    <mergeCell ref="G36:I36"/>
    <mergeCell ref="J36:L36"/>
    <mergeCell ref="M36:O36"/>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J54:L54"/>
    <mergeCell ref="M54:O54"/>
    <mergeCell ref="P54:R54"/>
    <mergeCell ref="S54:U54"/>
    <mergeCell ref="V54:X54"/>
    <mergeCell ref="A54:A55"/>
    <mergeCell ref="B54:B55"/>
    <mergeCell ref="C54:C55"/>
    <mergeCell ref="D54:D55"/>
    <mergeCell ref="E54:E55"/>
    <mergeCell ref="F54:F55"/>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AO54:AO55"/>
    <mergeCell ref="B56:B57"/>
    <mergeCell ref="C56:C57"/>
    <mergeCell ref="D56:D57"/>
    <mergeCell ref="E56:E57"/>
    <mergeCell ref="F56:F57"/>
    <mergeCell ref="G56:G57"/>
    <mergeCell ref="H56:H57"/>
    <mergeCell ref="I56:I57"/>
    <mergeCell ref="Y54:AA54"/>
    <mergeCell ref="AB54:AD54"/>
    <mergeCell ref="AE54:AG54"/>
    <mergeCell ref="AH54:AJ54"/>
    <mergeCell ref="AK54:AM54"/>
    <mergeCell ref="AN54:AN55"/>
    <mergeCell ref="G54:I54"/>
    <mergeCell ref="AE68:AG68"/>
    <mergeCell ref="AH68:AJ68"/>
    <mergeCell ref="AK68:AM68"/>
    <mergeCell ref="AN68:AN69"/>
    <mergeCell ref="AO68:AO69"/>
    <mergeCell ref="J68:L68"/>
    <mergeCell ref="M68:O68"/>
    <mergeCell ref="P68:R68"/>
    <mergeCell ref="S68:U68"/>
    <mergeCell ref="V68:X68"/>
    <mergeCell ref="Y68:AA68"/>
    <mergeCell ref="H62:H63"/>
    <mergeCell ref="I62:I63"/>
    <mergeCell ref="A68:A69"/>
    <mergeCell ref="B68:B69"/>
    <mergeCell ref="C68:C69"/>
    <mergeCell ref="D68:D69"/>
    <mergeCell ref="E68:E69"/>
    <mergeCell ref="F68:F69"/>
    <mergeCell ref="G68:I68"/>
    <mergeCell ref="B62:B63"/>
    <mergeCell ref="C62:C63"/>
    <mergeCell ref="D62:D63"/>
    <mergeCell ref="E62:E63"/>
    <mergeCell ref="F62:F63"/>
    <mergeCell ref="G62:G63"/>
    <mergeCell ref="H70:H71"/>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G71"/>
    <mergeCell ref="AB68:AD68"/>
    <mergeCell ref="H78:H79"/>
    <mergeCell ref="I78:I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H86:H87"/>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G87"/>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J98:L98"/>
    <mergeCell ref="M98:O98"/>
    <mergeCell ref="P98:R98"/>
    <mergeCell ref="S98:U98"/>
    <mergeCell ref="V98:X98"/>
    <mergeCell ref="A98:A99"/>
    <mergeCell ref="B98:B99"/>
    <mergeCell ref="C98:C99"/>
    <mergeCell ref="D98:D99"/>
    <mergeCell ref="E98:E99"/>
    <mergeCell ref="F98:F99"/>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H102:H103"/>
    <mergeCell ref="I102:I103"/>
    <mergeCell ref="B104:B105"/>
    <mergeCell ref="C104:C105"/>
    <mergeCell ref="D104:D105"/>
    <mergeCell ref="E104:E105"/>
    <mergeCell ref="F104:F105"/>
    <mergeCell ref="G104:G105"/>
    <mergeCell ref="H104:H105"/>
    <mergeCell ref="I104:I105"/>
    <mergeCell ref="B102:B103"/>
    <mergeCell ref="C102:C103"/>
    <mergeCell ref="D102:D103"/>
    <mergeCell ref="E102:E103"/>
    <mergeCell ref="F102:F103"/>
    <mergeCell ref="G102:G103"/>
    <mergeCell ref="AO98:AO99"/>
    <mergeCell ref="B100:B101"/>
    <mergeCell ref="C100:C101"/>
    <mergeCell ref="D100:D101"/>
    <mergeCell ref="E100:E101"/>
    <mergeCell ref="F100:F101"/>
    <mergeCell ref="G100:G101"/>
    <mergeCell ref="H100:H101"/>
    <mergeCell ref="I100:I101"/>
    <mergeCell ref="Y98:AA98"/>
    <mergeCell ref="AB98:AD98"/>
    <mergeCell ref="AE98:AG98"/>
    <mergeCell ref="AH98:AJ98"/>
    <mergeCell ref="AK98:AM98"/>
    <mergeCell ref="AN98:AN99"/>
    <mergeCell ref="G98:I98"/>
    <mergeCell ref="AE112:AG112"/>
    <mergeCell ref="AH112:AJ112"/>
    <mergeCell ref="AK112:AM112"/>
    <mergeCell ref="AN112:AN113"/>
    <mergeCell ref="AO112:AO113"/>
    <mergeCell ref="J112:L112"/>
    <mergeCell ref="M112:O112"/>
    <mergeCell ref="P112:R112"/>
    <mergeCell ref="S112:U112"/>
    <mergeCell ref="V112:X112"/>
    <mergeCell ref="Y112:AA112"/>
    <mergeCell ref="H106:H107"/>
    <mergeCell ref="I106:I107"/>
    <mergeCell ref="A112:A113"/>
    <mergeCell ref="B112:B113"/>
    <mergeCell ref="C112:C113"/>
    <mergeCell ref="D112:D113"/>
    <mergeCell ref="E112:E113"/>
    <mergeCell ref="F112:F113"/>
    <mergeCell ref="G112:I112"/>
    <mergeCell ref="B106:B107"/>
    <mergeCell ref="C106:C107"/>
    <mergeCell ref="D106:D107"/>
    <mergeCell ref="E106:E107"/>
    <mergeCell ref="F106:F107"/>
    <mergeCell ref="G106:G107"/>
    <mergeCell ref="H114:H115"/>
    <mergeCell ref="I114:I115"/>
    <mergeCell ref="B116:B117"/>
    <mergeCell ref="C116:C117"/>
    <mergeCell ref="D116:D117"/>
    <mergeCell ref="E116:E117"/>
    <mergeCell ref="F116:F117"/>
    <mergeCell ref="G116:G117"/>
    <mergeCell ref="H116:H117"/>
    <mergeCell ref="I116:I117"/>
    <mergeCell ref="B114:B115"/>
    <mergeCell ref="C114:C115"/>
    <mergeCell ref="D114:D115"/>
    <mergeCell ref="E114:E115"/>
    <mergeCell ref="F114:F115"/>
    <mergeCell ref="G114:G115"/>
    <mergeCell ref="AB112:AD112"/>
    <mergeCell ref="AE124:AG124"/>
    <mergeCell ref="AH124:AJ124"/>
    <mergeCell ref="AK124:AM124"/>
    <mergeCell ref="AN124:AN125"/>
    <mergeCell ref="AO124:AO125"/>
    <mergeCell ref="J124:L124"/>
    <mergeCell ref="M124:O124"/>
    <mergeCell ref="P124:R124"/>
    <mergeCell ref="S124:U124"/>
    <mergeCell ref="V124:X124"/>
    <mergeCell ref="Y124:AA124"/>
    <mergeCell ref="H118:H119"/>
    <mergeCell ref="I118:I119"/>
    <mergeCell ref="A122:AN122"/>
    <mergeCell ref="A124:A125"/>
    <mergeCell ref="B124:B125"/>
    <mergeCell ref="C124:C125"/>
    <mergeCell ref="D124:D125"/>
    <mergeCell ref="E124:E125"/>
    <mergeCell ref="F124:F125"/>
    <mergeCell ref="G124:I124"/>
    <mergeCell ref="B118:B119"/>
    <mergeCell ref="C118:C119"/>
    <mergeCell ref="D118:D119"/>
    <mergeCell ref="E118:E119"/>
    <mergeCell ref="F118:F119"/>
    <mergeCell ref="G118:G119"/>
    <mergeCell ref="H126:H127"/>
    <mergeCell ref="I126:I127"/>
    <mergeCell ref="B128:B129"/>
    <mergeCell ref="C128:C129"/>
    <mergeCell ref="D128:D129"/>
    <mergeCell ref="E128:E129"/>
    <mergeCell ref="F128:F129"/>
    <mergeCell ref="G128:G129"/>
    <mergeCell ref="H128:H129"/>
    <mergeCell ref="I128:I129"/>
    <mergeCell ref="B126:B127"/>
    <mergeCell ref="C126:C127"/>
    <mergeCell ref="D126:D127"/>
    <mergeCell ref="E126:E127"/>
    <mergeCell ref="F126:F127"/>
    <mergeCell ref="G126:G127"/>
    <mergeCell ref="AB124:AD124"/>
    <mergeCell ref="A138:A139"/>
    <mergeCell ref="B138:B139"/>
    <mergeCell ref="C138:C139"/>
    <mergeCell ref="D138:D139"/>
    <mergeCell ref="E138:E139"/>
    <mergeCell ref="F138:F139"/>
    <mergeCell ref="H130:H131"/>
    <mergeCell ref="I130:I131"/>
    <mergeCell ref="B132:B133"/>
    <mergeCell ref="C132:C133"/>
    <mergeCell ref="D132:D133"/>
    <mergeCell ref="E132:E133"/>
    <mergeCell ref="F132:F133"/>
    <mergeCell ref="G132:G133"/>
    <mergeCell ref="H132:H133"/>
    <mergeCell ref="I132:I133"/>
    <mergeCell ref="B130:B131"/>
    <mergeCell ref="C130:C131"/>
    <mergeCell ref="D130:D131"/>
    <mergeCell ref="E130:E131"/>
    <mergeCell ref="F130:F131"/>
    <mergeCell ref="G130:G131"/>
    <mergeCell ref="AO138:AO139"/>
    <mergeCell ref="B140:B141"/>
    <mergeCell ref="C140:C141"/>
    <mergeCell ref="D140:D141"/>
    <mergeCell ref="E140:E141"/>
    <mergeCell ref="F140:F141"/>
    <mergeCell ref="G140:G141"/>
    <mergeCell ref="H140:H141"/>
    <mergeCell ref="I140:I141"/>
    <mergeCell ref="Y138:AA138"/>
    <mergeCell ref="AB138:AD138"/>
    <mergeCell ref="AE138:AG138"/>
    <mergeCell ref="AH138:AJ138"/>
    <mergeCell ref="AK138:AM138"/>
    <mergeCell ref="AN138:AN139"/>
    <mergeCell ref="G138:I138"/>
    <mergeCell ref="J138:L138"/>
    <mergeCell ref="M138:O138"/>
    <mergeCell ref="P138:R138"/>
    <mergeCell ref="S138:U138"/>
    <mergeCell ref="V138:X138"/>
    <mergeCell ref="H146:H147"/>
    <mergeCell ref="I146:I147"/>
    <mergeCell ref="B148:B149"/>
    <mergeCell ref="C148:C149"/>
    <mergeCell ref="D148:D149"/>
    <mergeCell ref="E148:E149"/>
    <mergeCell ref="F148:F149"/>
    <mergeCell ref="G148:G149"/>
    <mergeCell ref="H148:H149"/>
    <mergeCell ref="I148:I149"/>
    <mergeCell ref="B146:B147"/>
    <mergeCell ref="C146:C147"/>
    <mergeCell ref="D146:D147"/>
    <mergeCell ref="E146:E147"/>
    <mergeCell ref="F146:F147"/>
    <mergeCell ref="G146:G147"/>
    <mergeCell ref="H142:H143"/>
    <mergeCell ref="I142:I143"/>
    <mergeCell ref="B144:B145"/>
    <mergeCell ref="C144:C145"/>
    <mergeCell ref="D144:D145"/>
    <mergeCell ref="E144:E145"/>
    <mergeCell ref="F144:F145"/>
    <mergeCell ref="G144:G145"/>
    <mergeCell ref="H144:H145"/>
    <mergeCell ref="I144:I145"/>
    <mergeCell ref="B142:B143"/>
    <mergeCell ref="C142:C143"/>
    <mergeCell ref="D142:D143"/>
    <mergeCell ref="E142:E143"/>
    <mergeCell ref="F142:F143"/>
    <mergeCell ref="G142:G143"/>
    <mergeCell ref="A156:AN156"/>
    <mergeCell ref="A158:A159"/>
    <mergeCell ref="B158:B159"/>
    <mergeCell ref="C158:C159"/>
    <mergeCell ref="D158:D159"/>
    <mergeCell ref="E158:E159"/>
    <mergeCell ref="F158:F159"/>
    <mergeCell ref="G158:I158"/>
    <mergeCell ref="J158:L158"/>
    <mergeCell ref="M158:O158"/>
    <mergeCell ref="H150:H151"/>
    <mergeCell ref="I150:I151"/>
    <mergeCell ref="B152:B153"/>
    <mergeCell ref="C152:C153"/>
    <mergeCell ref="D152:D153"/>
    <mergeCell ref="E152:E153"/>
    <mergeCell ref="F152:F153"/>
    <mergeCell ref="G152:G153"/>
    <mergeCell ref="H152:H153"/>
    <mergeCell ref="I152:I153"/>
    <mergeCell ref="B150:B151"/>
    <mergeCell ref="C150:C151"/>
    <mergeCell ref="D150:D151"/>
    <mergeCell ref="E150:E151"/>
    <mergeCell ref="F150:F151"/>
    <mergeCell ref="G150:G151"/>
    <mergeCell ref="H160:H161"/>
    <mergeCell ref="I160:I161"/>
    <mergeCell ref="B162:B163"/>
    <mergeCell ref="C162:C163"/>
    <mergeCell ref="D162:D163"/>
    <mergeCell ref="E162:E163"/>
    <mergeCell ref="F162:F163"/>
    <mergeCell ref="G162:G163"/>
    <mergeCell ref="H162:H163"/>
    <mergeCell ref="I162:I163"/>
    <mergeCell ref="AH158:AJ158"/>
    <mergeCell ref="AK158:AM158"/>
    <mergeCell ref="AN158:AN159"/>
    <mergeCell ref="AO158:AO159"/>
    <mergeCell ref="B160:B161"/>
    <mergeCell ref="C160:C161"/>
    <mergeCell ref="D160:D161"/>
    <mergeCell ref="E160:E161"/>
    <mergeCell ref="F160:F161"/>
    <mergeCell ref="G160:G161"/>
    <mergeCell ref="P158:R158"/>
    <mergeCell ref="S158:U158"/>
    <mergeCell ref="V158:X158"/>
    <mergeCell ref="Y158:AA158"/>
    <mergeCell ref="AB158:AD158"/>
    <mergeCell ref="AE158:AG158"/>
    <mergeCell ref="AK168:AM168"/>
    <mergeCell ref="AN168:AN169"/>
    <mergeCell ref="AO168:AO169"/>
    <mergeCell ref="B170:B171"/>
    <mergeCell ref="C170:C171"/>
    <mergeCell ref="D170:D171"/>
    <mergeCell ref="E170:E171"/>
    <mergeCell ref="F170:F171"/>
    <mergeCell ref="G170:G171"/>
    <mergeCell ref="P168:R168"/>
    <mergeCell ref="S168:U168"/>
    <mergeCell ref="V168:X168"/>
    <mergeCell ref="Y168:AA168"/>
    <mergeCell ref="AB168:AD168"/>
    <mergeCell ref="AE168:AG168"/>
    <mergeCell ref="A166:AN166"/>
    <mergeCell ref="A168:A169"/>
    <mergeCell ref="B168:B169"/>
    <mergeCell ref="C168:C169"/>
    <mergeCell ref="D168:D169"/>
    <mergeCell ref="E168:E169"/>
    <mergeCell ref="F168:F169"/>
    <mergeCell ref="G168:I168"/>
    <mergeCell ref="J168:L168"/>
    <mergeCell ref="M168:O168"/>
    <mergeCell ref="A178:A179"/>
    <mergeCell ref="B178:B179"/>
    <mergeCell ref="C178:C179"/>
    <mergeCell ref="D178:D179"/>
    <mergeCell ref="E178:E179"/>
    <mergeCell ref="F178:F179"/>
    <mergeCell ref="H170:H171"/>
    <mergeCell ref="I170:I171"/>
    <mergeCell ref="B172:B173"/>
    <mergeCell ref="C172:C173"/>
    <mergeCell ref="D172:D173"/>
    <mergeCell ref="E172:E173"/>
    <mergeCell ref="F172:F173"/>
    <mergeCell ref="G172:G173"/>
    <mergeCell ref="H172:H173"/>
    <mergeCell ref="I172:I173"/>
    <mergeCell ref="AH168:AJ168"/>
    <mergeCell ref="AO178:AO179"/>
    <mergeCell ref="B180:B181"/>
    <mergeCell ref="C180:C181"/>
    <mergeCell ref="D180:D181"/>
    <mergeCell ref="E180:E181"/>
    <mergeCell ref="F180:F181"/>
    <mergeCell ref="G180:G181"/>
    <mergeCell ref="H180:H181"/>
    <mergeCell ref="I180:I181"/>
    <mergeCell ref="Y178:AA178"/>
    <mergeCell ref="AB178:AD178"/>
    <mergeCell ref="AE178:AG178"/>
    <mergeCell ref="AH178:AJ178"/>
    <mergeCell ref="AK178:AM178"/>
    <mergeCell ref="AN178:AN179"/>
    <mergeCell ref="G178:I178"/>
    <mergeCell ref="J178:L178"/>
    <mergeCell ref="M178:O178"/>
    <mergeCell ref="P178:R178"/>
    <mergeCell ref="S178:U178"/>
    <mergeCell ref="V178:X178"/>
    <mergeCell ref="AE188:AG188"/>
    <mergeCell ref="AH188:AJ188"/>
    <mergeCell ref="AK188:AM188"/>
    <mergeCell ref="AN188:AN189"/>
    <mergeCell ref="AO188:AO189"/>
    <mergeCell ref="J188:L188"/>
    <mergeCell ref="M188:O188"/>
    <mergeCell ref="P188:R188"/>
    <mergeCell ref="S188:U188"/>
    <mergeCell ref="V188:X188"/>
    <mergeCell ref="Y188:AA188"/>
    <mergeCell ref="H182:H183"/>
    <mergeCell ref="I182:I183"/>
    <mergeCell ref="A188:A189"/>
    <mergeCell ref="B188:B189"/>
    <mergeCell ref="C188:C189"/>
    <mergeCell ref="D188:D189"/>
    <mergeCell ref="E188:E189"/>
    <mergeCell ref="F188:F189"/>
    <mergeCell ref="G188:I188"/>
    <mergeCell ref="B182:B183"/>
    <mergeCell ref="C182:C183"/>
    <mergeCell ref="D182:D183"/>
    <mergeCell ref="E182:E183"/>
    <mergeCell ref="F182:F183"/>
    <mergeCell ref="G182:G183"/>
    <mergeCell ref="H190:H191"/>
    <mergeCell ref="I190:I191"/>
    <mergeCell ref="B192:B193"/>
    <mergeCell ref="C192:C193"/>
    <mergeCell ref="D192:D193"/>
    <mergeCell ref="E192:E193"/>
    <mergeCell ref="F192:F193"/>
    <mergeCell ref="G192:G193"/>
    <mergeCell ref="H192:H193"/>
    <mergeCell ref="I192:I193"/>
    <mergeCell ref="B190:B191"/>
    <mergeCell ref="C190:C191"/>
    <mergeCell ref="D190:D191"/>
    <mergeCell ref="E190:E191"/>
    <mergeCell ref="F190:F191"/>
    <mergeCell ref="G190:G191"/>
    <mergeCell ref="AB188:AD188"/>
    <mergeCell ref="AB200:AD200"/>
    <mergeCell ref="AE200:AG200"/>
    <mergeCell ref="AH200:AJ200"/>
    <mergeCell ref="AK200:AM200"/>
    <mergeCell ref="AN200:AN201"/>
    <mergeCell ref="AO200:AO201"/>
    <mergeCell ref="J200:L200"/>
    <mergeCell ref="M200:O200"/>
    <mergeCell ref="P200:R200"/>
    <mergeCell ref="S200:U200"/>
    <mergeCell ref="V200:X200"/>
    <mergeCell ref="Y200:AA200"/>
    <mergeCell ref="H194:H195"/>
    <mergeCell ref="I194:I195"/>
    <mergeCell ref="A200:A201"/>
    <mergeCell ref="B200:B201"/>
    <mergeCell ref="C200:C201"/>
    <mergeCell ref="D200:D201"/>
    <mergeCell ref="E200:E201"/>
    <mergeCell ref="F200:F201"/>
    <mergeCell ref="G200:I200"/>
    <mergeCell ref="B194:B195"/>
    <mergeCell ref="C194:C195"/>
    <mergeCell ref="D194:D195"/>
    <mergeCell ref="E194:E195"/>
    <mergeCell ref="F194:F195"/>
    <mergeCell ref="G194:G195"/>
    <mergeCell ref="A210:A211"/>
    <mergeCell ref="B210:B211"/>
    <mergeCell ref="C210:C211"/>
    <mergeCell ref="D210:D211"/>
    <mergeCell ref="E210:E211"/>
    <mergeCell ref="F210:F211"/>
    <mergeCell ref="H202:H203"/>
    <mergeCell ref="I202:I203"/>
    <mergeCell ref="B204:B205"/>
    <mergeCell ref="C204:C205"/>
    <mergeCell ref="D204:D205"/>
    <mergeCell ref="E204:E205"/>
    <mergeCell ref="F204:F205"/>
    <mergeCell ref="G204:G205"/>
    <mergeCell ref="H204:H205"/>
    <mergeCell ref="I204:I205"/>
    <mergeCell ref="B202:B203"/>
    <mergeCell ref="C202:C203"/>
    <mergeCell ref="D202:D203"/>
    <mergeCell ref="E202:E203"/>
    <mergeCell ref="F202:F203"/>
    <mergeCell ref="G202:G203"/>
    <mergeCell ref="AO210:AO211"/>
    <mergeCell ref="B212:B213"/>
    <mergeCell ref="C212:C213"/>
    <mergeCell ref="D212:D213"/>
    <mergeCell ref="E212:E213"/>
    <mergeCell ref="F212:F213"/>
    <mergeCell ref="G212:G213"/>
    <mergeCell ref="H212:H213"/>
    <mergeCell ref="I212:I213"/>
    <mergeCell ref="Y210:AA210"/>
    <mergeCell ref="AB210:AD210"/>
    <mergeCell ref="AE210:AG210"/>
    <mergeCell ref="AH210:AJ210"/>
    <mergeCell ref="AK210:AM210"/>
    <mergeCell ref="AN210:AN211"/>
    <mergeCell ref="G210:I210"/>
    <mergeCell ref="J210:L210"/>
    <mergeCell ref="M210:O210"/>
    <mergeCell ref="P210:R210"/>
    <mergeCell ref="S210:U210"/>
    <mergeCell ref="V210:X210"/>
    <mergeCell ref="AB220:AD220"/>
    <mergeCell ref="AE220:AG220"/>
    <mergeCell ref="AH220:AJ220"/>
    <mergeCell ref="AK220:AM220"/>
    <mergeCell ref="AN220:AN221"/>
    <mergeCell ref="AO220:AO221"/>
    <mergeCell ref="J220:L220"/>
    <mergeCell ref="M220:O220"/>
    <mergeCell ref="P220:R220"/>
    <mergeCell ref="S220:U220"/>
    <mergeCell ref="V220:X220"/>
    <mergeCell ref="Y220:AA220"/>
    <mergeCell ref="H214:H215"/>
    <mergeCell ref="I214:I215"/>
    <mergeCell ref="A220:A221"/>
    <mergeCell ref="B220:B221"/>
    <mergeCell ref="C220:C221"/>
    <mergeCell ref="D220:D221"/>
    <mergeCell ref="E220:E221"/>
    <mergeCell ref="F220:F221"/>
    <mergeCell ref="G220:I220"/>
    <mergeCell ref="B214:B215"/>
    <mergeCell ref="C214:C215"/>
    <mergeCell ref="D214:D215"/>
    <mergeCell ref="E214:E215"/>
    <mergeCell ref="F214:F215"/>
    <mergeCell ref="G214:G215"/>
    <mergeCell ref="B230:B231"/>
    <mergeCell ref="C230:C231"/>
    <mergeCell ref="D230:D231"/>
    <mergeCell ref="E230:E231"/>
    <mergeCell ref="F230:F231"/>
    <mergeCell ref="H222:H223"/>
    <mergeCell ref="I222:I223"/>
    <mergeCell ref="B224:B225"/>
    <mergeCell ref="C224:C225"/>
    <mergeCell ref="D224:D225"/>
    <mergeCell ref="E224:E225"/>
    <mergeCell ref="F224:F225"/>
    <mergeCell ref="G224:G225"/>
    <mergeCell ref="H224:H225"/>
    <mergeCell ref="I224:I225"/>
    <mergeCell ref="B222:B223"/>
    <mergeCell ref="C222:C223"/>
    <mergeCell ref="D222:D223"/>
    <mergeCell ref="E222:E223"/>
    <mergeCell ref="F222:F223"/>
    <mergeCell ref="G222:G223"/>
    <mergeCell ref="A236:AN236"/>
    <mergeCell ref="A238:A239"/>
    <mergeCell ref="B238:B239"/>
    <mergeCell ref="C238:C239"/>
    <mergeCell ref="D238:D239"/>
    <mergeCell ref="E238:E239"/>
    <mergeCell ref="F238:F239"/>
    <mergeCell ref="G238:I238"/>
    <mergeCell ref="J238:L238"/>
    <mergeCell ref="M238:O238"/>
    <mergeCell ref="AO230:AO231"/>
    <mergeCell ref="B232:B233"/>
    <mergeCell ref="C232:C233"/>
    <mergeCell ref="D232:D233"/>
    <mergeCell ref="E232:E233"/>
    <mergeCell ref="F232:F233"/>
    <mergeCell ref="G232:G233"/>
    <mergeCell ref="H232:H233"/>
    <mergeCell ref="I232:I233"/>
    <mergeCell ref="Y230:AA230"/>
    <mergeCell ref="AB230:AD230"/>
    <mergeCell ref="AE230:AG230"/>
    <mergeCell ref="AH230:AJ230"/>
    <mergeCell ref="AK230:AM230"/>
    <mergeCell ref="AN230:AN231"/>
    <mergeCell ref="G230:I230"/>
    <mergeCell ref="J230:L230"/>
    <mergeCell ref="M230:O230"/>
    <mergeCell ref="P230:R230"/>
    <mergeCell ref="S230:U230"/>
    <mergeCell ref="V230:X230"/>
    <mergeCell ref="A230:A231"/>
    <mergeCell ref="H240:H241"/>
    <mergeCell ref="I240:I241"/>
    <mergeCell ref="B242:B243"/>
    <mergeCell ref="C242:C243"/>
    <mergeCell ref="D242:D243"/>
    <mergeCell ref="E242:E243"/>
    <mergeCell ref="F242:F243"/>
    <mergeCell ref="G242:G243"/>
    <mergeCell ref="H242:H243"/>
    <mergeCell ref="I242:I243"/>
    <mergeCell ref="AH238:AJ238"/>
    <mergeCell ref="AK238:AM238"/>
    <mergeCell ref="AN238:AN239"/>
    <mergeCell ref="AO238:AO239"/>
    <mergeCell ref="B240:B241"/>
    <mergeCell ref="C240:C241"/>
    <mergeCell ref="D240:D241"/>
    <mergeCell ref="E240:E241"/>
    <mergeCell ref="F240:F241"/>
    <mergeCell ref="G240:G241"/>
    <mergeCell ref="P238:R238"/>
    <mergeCell ref="S238:U238"/>
    <mergeCell ref="V238:X238"/>
    <mergeCell ref="Y238:AA238"/>
    <mergeCell ref="AB238:AD238"/>
    <mergeCell ref="AE238:AG238"/>
    <mergeCell ref="H248:H249"/>
    <mergeCell ref="I248:I249"/>
    <mergeCell ref="B250:B251"/>
    <mergeCell ref="C250:C251"/>
    <mergeCell ref="D250:D251"/>
    <mergeCell ref="E250:E251"/>
    <mergeCell ref="F250:F251"/>
    <mergeCell ref="G250:G251"/>
    <mergeCell ref="H250:H251"/>
    <mergeCell ref="I250:I251"/>
    <mergeCell ref="B248:B249"/>
    <mergeCell ref="C248:C249"/>
    <mergeCell ref="D248:D249"/>
    <mergeCell ref="E248:E249"/>
    <mergeCell ref="F248:F249"/>
    <mergeCell ref="G248:G249"/>
    <mergeCell ref="H244:H245"/>
    <mergeCell ref="I244:I245"/>
    <mergeCell ref="B246:B247"/>
    <mergeCell ref="C246:C247"/>
    <mergeCell ref="D246:D247"/>
    <mergeCell ref="E246:E247"/>
    <mergeCell ref="F246:F247"/>
    <mergeCell ref="G246:G247"/>
    <mergeCell ref="H246:H247"/>
    <mergeCell ref="I246:I247"/>
    <mergeCell ref="B244:B245"/>
    <mergeCell ref="C244:C245"/>
    <mergeCell ref="D244:D245"/>
    <mergeCell ref="E244:E245"/>
    <mergeCell ref="F244:F245"/>
    <mergeCell ref="G244:G245"/>
    <mergeCell ref="H256:H257"/>
    <mergeCell ref="I256:I257"/>
    <mergeCell ref="B258:B259"/>
    <mergeCell ref="C258:C259"/>
    <mergeCell ref="D258:D259"/>
    <mergeCell ref="E258:E259"/>
    <mergeCell ref="F258:F259"/>
    <mergeCell ref="G258:G259"/>
    <mergeCell ref="H258:H259"/>
    <mergeCell ref="I258:I259"/>
    <mergeCell ref="B256:B257"/>
    <mergeCell ref="C256:C257"/>
    <mergeCell ref="D256:D257"/>
    <mergeCell ref="E256:E257"/>
    <mergeCell ref="F256:F257"/>
    <mergeCell ref="G256:G257"/>
    <mergeCell ref="H252:H253"/>
    <mergeCell ref="I252:I253"/>
    <mergeCell ref="B254:B255"/>
    <mergeCell ref="C254:C255"/>
    <mergeCell ref="D254:D255"/>
    <mergeCell ref="E254:E255"/>
    <mergeCell ref="F254:F255"/>
    <mergeCell ref="G254:G255"/>
    <mergeCell ref="H254:H255"/>
    <mergeCell ref="I254:I255"/>
    <mergeCell ref="B252:B253"/>
    <mergeCell ref="C252:C253"/>
    <mergeCell ref="D252:D253"/>
    <mergeCell ref="E252:E253"/>
    <mergeCell ref="F252:F253"/>
    <mergeCell ref="G252:G253"/>
    <mergeCell ref="A268:A269"/>
    <mergeCell ref="B268:B269"/>
    <mergeCell ref="C268:C269"/>
    <mergeCell ref="D268:D269"/>
    <mergeCell ref="E268:E269"/>
    <mergeCell ref="F268:F269"/>
    <mergeCell ref="H260:H261"/>
    <mergeCell ref="I260:I261"/>
    <mergeCell ref="B262:B263"/>
    <mergeCell ref="C262:C263"/>
    <mergeCell ref="D262:D263"/>
    <mergeCell ref="E262:E263"/>
    <mergeCell ref="F262:F263"/>
    <mergeCell ref="G262:G263"/>
    <mergeCell ref="H262:H263"/>
    <mergeCell ref="I262:I263"/>
    <mergeCell ref="B260:B261"/>
    <mergeCell ref="C260:C261"/>
    <mergeCell ref="D260:D261"/>
    <mergeCell ref="E260:E261"/>
    <mergeCell ref="F260:F261"/>
    <mergeCell ref="G260:G261"/>
    <mergeCell ref="AO268:AO269"/>
    <mergeCell ref="B270:B271"/>
    <mergeCell ref="C270:C271"/>
    <mergeCell ref="D270:D271"/>
    <mergeCell ref="E270:E271"/>
    <mergeCell ref="F270:F271"/>
    <mergeCell ref="G270:G271"/>
    <mergeCell ref="H270:H271"/>
    <mergeCell ref="I270:I271"/>
    <mergeCell ref="Y268:AA268"/>
    <mergeCell ref="AB268:AD268"/>
    <mergeCell ref="AE268:AG268"/>
    <mergeCell ref="AH268:AJ268"/>
    <mergeCell ref="AK268:AM268"/>
    <mergeCell ref="AN268:AN269"/>
    <mergeCell ref="G268:I268"/>
    <mergeCell ref="J268:L268"/>
    <mergeCell ref="M268:O268"/>
    <mergeCell ref="P268:R268"/>
    <mergeCell ref="S268:U268"/>
    <mergeCell ref="V268:X268"/>
    <mergeCell ref="A280:A281"/>
    <mergeCell ref="B280:B281"/>
    <mergeCell ref="C280:C281"/>
    <mergeCell ref="D280:D281"/>
    <mergeCell ref="E280:E281"/>
    <mergeCell ref="F280:F281"/>
    <mergeCell ref="H272:H273"/>
    <mergeCell ref="I272:I273"/>
    <mergeCell ref="B274:B275"/>
    <mergeCell ref="C274:C275"/>
    <mergeCell ref="D274:D275"/>
    <mergeCell ref="E274:E275"/>
    <mergeCell ref="F274:F275"/>
    <mergeCell ref="G274:G275"/>
    <mergeCell ref="H274:H275"/>
    <mergeCell ref="I274:I275"/>
    <mergeCell ref="B272:B273"/>
    <mergeCell ref="C272:C273"/>
    <mergeCell ref="D272:D273"/>
    <mergeCell ref="E272:E273"/>
    <mergeCell ref="F272:F273"/>
    <mergeCell ref="G272:G273"/>
    <mergeCell ref="H284:H285"/>
    <mergeCell ref="I284:I285"/>
    <mergeCell ref="B284:B285"/>
    <mergeCell ref="C284:C285"/>
    <mergeCell ref="D284:D285"/>
    <mergeCell ref="E284:E285"/>
    <mergeCell ref="F284:F285"/>
    <mergeCell ref="G284:G285"/>
    <mergeCell ref="AO280:AO281"/>
    <mergeCell ref="B282:B283"/>
    <mergeCell ref="C282:C283"/>
    <mergeCell ref="D282:D283"/>
    <mergeCell ref="E282:E283"/>
    <mergeCell ref="F282:F283"/>
    <mergeCell ref="G282:G283"/>
    <mergeCell ref="H282:H283"/>
    <mergeCell ref="I282:I283"/>
    <mergeCell ref="Y280:AA280"/>
    <mergeCell ref="AB280:AD280"/>
    <mergeCell ref="AE280:AG280"/>
    <mergeCell ref="AH280:AJ280"/>
    <mergeCell ref="AK280:AM280"/>
    <mergeCell ref="AN280:AN281"/>
    <mergeCell ref="G280:I280"/>
    <mergeCell ref="J280:L280"/>
    <mergeCell ref="M280:O280"/>
    <mergeCell ref="P280:R280"/>
    <mergeCell ref="S280:U280"/>
    <mergeCell ref="V280:X280"/>
  </mergeCells>
  <printOptions horizontalCentered="1"/>
  <pageMargins left="0.11811023622047245" right="0.11811023622047245" top="0.74803149606299213" bottom="0.74803149606299213" header="0.31496062992125984" footer="0.31496062992125984"/>
  <pageSetup paperSize="9" scale="51" firstPageNumber="21" fitToHeight="0" orientation="landscape" useFirstPageNumber="1" r:id="rId1"/>
  <headerFooter>
    <oddFooter>&amp;C&amp;15&amp;P</oddFooter>
  </headerFooter>
  <rowBreaks count="16" manualBreakCount="16">
    <brk id="13" max="39" man="1"/>
    <brk id="31" max="39" man="1"/>
    <brk id="49" max="39" man="1"/>
    <brk id="63" max="39" man="1"/>
    <brk id="93" max="39" man="1"/>
    <brk id="107" max="39" man="1"/>
    <brk id="119" max="39" man="1"/>
    <brk id="133" max="39" man="1"/>
    <brk id="153" max="39" man="1"/>
    <brk id="163" max="39" man="1"/>
    <brk id="183" max="39" man="1"/>
    <brk id="195" max="39" man="1"/>
    <brk id="215" max="39" man="1"/>
    <brk id="233" max="39" man="1"/>
    <brk id="263" max="39" man="1"/>
    <brk id="275"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view="pageBreakPreview" zoomScaleNormal="80" zoomScaleSheetLayoutView="100" workbookViewId="0">
      <selection activeCell="A17" sqref="A17"/>
    </sheetView>
  </sheetViews>
  <sheetFormatPr defaultRowHeight="12.75" x14ac:dyDescent="0.2"/>
  <cols>
    <col min="1" max="1" width="64.28515625" style="94" customWidth="1"/>
    <col min="2" max="2" width="91.7109375" style="94" customWidth="1"/>
    <col min="3" max="236" width="9.140625" style="94"/>
    <col min="237" max="237" width="64.28515625" style="94" customWidth="1"/>
    <col min="238" max="238" width="106.28515625" style="94" customWidth="1"/>
    <col min="239" max="492" width="9.140625" style="94"/>
    <col min="493" max="493" width="64.28515625" style="94" customWidth="1"/>
    <col min="494" max="494" width="106.28515625" style="94" customWidth="1"/>
    <col min="495" max="748" width="9.140625" style="94"/>
    <col min="749" max="749" width="64.28515625" style="94" customWidth="1"/>
    <col min="750" max="750" width="106.28515625" style="94" customWidth="1"/>
    <col min="751" max="1004" width="9.140625" style="94"/>
    <col min="1005" max="1005" width="64.28515625" style="94" customWidth="1"/>
    <col min="1006" max="1006" width="106.28515625" style="94" customWidth="1"/>
    <col min="1007" max="1260" width="9.140625" style="94"/>
    <col min="1261" max="1261" width="64.28515625" style="94" customWidth="1"/>
    <col min="1262" max="1262" width="106.28515625" style="94" customWidth="1"/>
    <col min="1263" max="1516" width="9.140625" style="94"/>
    <col min="1517" max="1517" width="64.28515625" style="94" customWidth="1"/>
    <col min="1518" max="1518" width="106.28515625" style="94" customWidth="1"/>
    <col min="1519" max="1772" width="9.140625" style="94"/>
    <col min="1773" max="1773" width="64.28515625" style="94" customWidth="1"/>
    <col min="1774" max="1774" width="106.28515625" style="94" customWidth="1"/>
    <col min="1775" max="2028" width="9.140625" style="94"/>
    <col min="2029" max="2029" width="64.28515625" style="94" customWidth="1"/>
    <col min="2030" max="2030" width="106.28515625" style="94" customWidth="1"/>
    <col min="2031" max="2284" width="9.140625" style="94"/>
    <col min="2285" max="2285" width="64.28515625" style="94" customWidth="1"/>
    <col min="2286" max="2286" width="106.28515625" style="94" customWidth="1"/>
    <col min="2287" max="2540" width="9.140625" style="94"/>
    <col min="2541" max="2541" width="64.28515625" style="94" customWidth="1"/>
    <col min="2542" max="2542" width="106.28515625" style="94" customWidth="1"/>
    <col min="2543" max="2796" width="9.140625" style="94"/>
    <col min="2797" max="2797" width="64.28515625" style="94" customWidth="1"/>
    <col min="2798" max="2798" width="106.28515625" style="94" customWidth="1"/>
    <col min="2799" max="3052" width="9.140625" style="94"/>
    <col min="3053" max="3053" width="64.28515625" style="94" customWidth="1"/>
    <col min="3054" max="3054" width="106.28515625" style="94" customWidth="1"/>
    <col min="3055" max="3308" width="9.140625" style="94"/>
    <col min="3309" max="3309" width="64.28515625" style="94" customWidth="1"/>
    <col min="3310" max="3310" width="106.28515625" style="94" customWidth="1"/>
    <col min="3311" max="3564" width="9.140625" style="94"/>
    <col min="3565" max="3565" width="64.28515625" style="94" customWidth="1"/>
    <col min="3566" max="3566" width="106.28515625" style="94" customWidth="1"/>
    <col min="3567" max="3820" width="9.140625" style="94"/>
    <col min="3821" max="3821" width="64.28515625" style="94" customWidth="1"/>
    <col min="3822" max="3822" width="106.28515625" style="94" customWidth="1"/>
    <col min="3823" max="4076" width="9.140625" style="94"/>
    <col min="4077" max="4077" width="64.28515625" style="94" customWidth="1"/>
    <col min="4078" max="4078" width="106.28515625" style="94" customWidth="1"/>
    <col min="4079" max="4332" width="9.140625" style="94"/>
    <col min="4333" max="4333" width="64.28515625" style="94" customWidth="1"/>
    <col min="4334" max="4334" width="106.28515625" style="94" customWidth="1"/>
    <col min="4335" max="4588" width="9.140625" style="94"/>
    <col min="4589" max="4589" width="64.28515625" style="94" customWidth="1"/>
    <col min="4590" max="4590" width="106.28515625" style="94" customWidth="1"/>
    <col min="4591" max="4844" width="9.140625" style="94"/>
    <col min="4845" max="4845" width="64.28515625" style="94" customWidth="1"/>
    <col min="4846" max="4846" width="106.28515625" style="94" customWidth="1"/>
    <col min="4847" max="5100" width="9.140625" style="94"/>
    <col min="5101" max="5101" width="64.28515625" style="94" customWidth="1"/>
    <col min="5102" max="5102" width="106.28515625" style="94" customWidth="1"/>
    <col min="5103" max="5356" width="9.140625" style="94"/>
    <col min="5357" max="5357" width="64.28515625" style="94" customWidth="1"/>
    <col min="5358" max="5358" width="106.28515625" style="94" customWidth="1"/>
    <col min="5359" max="5612" width="9.140625" style="94"/>
    <col min="5613" max="5613" width="64.28515625" style="94" customWidth="1"/>
    <col min="5614" max="5614" width="106.28515625" style="94" customWidth="1"/>
    <col min="5615" max="5868" width="9.140625" style="94"/>
    <col min="5869" max="5869" width="64.28515625" style="94" customWidth="1"/>
    <col min="5870" max="5870" width="106.28515625" style="94" customWidth="1"/>
    <col min="5871" max="6124" width="9.140625" style="94"/>
    <col min="6125" max="6125" width="64.28515625" style="94" customWidth="1"/>
    <col min="6126" max="6126" width="106.28515625" style="94" customWidth="1"/>
    <col min="6127" max="6380" width="9.140625" style="94"/>
    <col min="6381" max="6381" width="64.28515625" style="94" customWidth="1"/>
    <col min="6382" max="6382" width="106.28515625" style="94" customWidth="1"/>
    <col min="6383" max="6636" width="9.140625" style="94"/>
    <col min="6637" max="6637" width="64.28515625" style="94" customWidth="1"/>
    <col min="6638" max="6638" width="106.28515625" style="94" customWidth="1"/>
    <col min="6639" max="6892" width="9.140625" style="94"/>
    <col min="6893" max="6893" width="64.28515625" style="94" customWidth="1"/>
    <col min="6894" max="6894" width="106.28515625" style="94" customWidth="1"/>
    <col min="6895" max="7148" width="9.140625" style="94"/>
    <col min="7149" max="7149" width="64.28515625" style="94" customWidth="1"/>
    <col min="7150" max="7150" width="106.28515625" style="94" customWidth="1"/>
    <col min="7151" max="7404" width="9.140625" style="94"/>
    <col min="7405" max="7405" width="64.28515625" style="94" customWidth="1"/>
    <col min="7406" max="7406" width="106.28515625" style="94" customWidth="1"/>
    <col min="7407" max="7660" width="9.140625" style="94"/>
    <col min="7661" max="7661" width="64.28515625" style="94" customWidth="1"/>
    <col min="7662" max="7662" width="106.28515625" style="94" customWidth="1"/>
    <col min="7663" max="7916" width="9.140625" style="94"/>
    <col min="7917" max="7917" width="64.28515625" style="94" customWidth="1"/>
    <col min="7918" max="7918" width="106.28515625" style="94" customWidth="1"/>
    <col min="7919" max="8172" width="9.140625" style="94"/>
    <col min="8173" max="8173" width="64.28515625" style="94" customWidth="1"/>
    <col min="8174" max="8174" width="106.28515625" style="94" customWidth="1"/>
    <col min="8175" max="8428" width="9.140625" style="94"/>
    <col min="8429" max="8429" width="64.28515625" style="94" customWidth="1"/>
    <col min="8430" max="8430" width="106.28515625" style="94" customWidth="1"/>
    <col min="8431" max="8684" width="9.140625" style="94"/>
    <col min="8685" max="8685" width="64.28515625" style="94" customWidth="1"/>
    <col min="8686" max="8686" width="106.28515625" style="94" customWidth="1"/>
    <col min="8687" max="8940" width="9.140625" style="94"/>
    <col min="8941" max="8941" width="64.28515625" style="94" customWidth="1"/>
    <col min="8942" max="8942" width="106.28515625" style="94" customWidth="1"/>
    <col min="8943" max="9196" width="9.140625" style="94"/>
    <col min="9197" max="9197" width="64.28515625" style="94" customWidth="1"/>
    <col min="9198" max="9198" width="106.28515625" style="94" customWidth="1"/>
    <col min="9199" max="9452" width="9.140625" style="94"/>
    <col min="9453" max="9453" width="64.28515625" style="94" customWidth="1"/>
    <col min="9454" max="9454" width="106.28515625" style="94" customWidth="1"/>
    <col min="9455" max="9708" width="9.140625" style="94"/>
    <col min="9709" max="9709" width="64.28515625" style="94" customWidth="1"/>
    <col min="9710" max="9710" width="106.28515625" style="94" customWidth="1"/>
    <col min="9711" max="9964" width="9.140625" style="94"/>
    <col min="9965" max="9965" width="64.28515625" style="94" customWidth="1"/>
    <col min="9966" max="9966" width="106.28515625" style="94" customWidth="1"/>
    <col min="9967" max="10220" width="9.140625" style="94"/>
    <col min="10221" max="10221" width="64.28515625" style="94" customWidth="1"/>
    <col min="10222" max="10222" width="106.28515625" style="94" customWidth="1"/>
    <col min="10223" max="10476" width="9.140625" style="94"/>
    <col min="10477" max="10477" width="64.28515625" style="94" customWidth="1"/>
    <col min="10478" max="10478" width="106.28515625" style="94" customWidth="1"/>
    <col min="10479" max="10732" width="9.140625" style="94"/>
    <col min="10733" max="10733" width="64.28515625" style="94" customWidth="1"/>
    <col min="10734" max="10734" width="106.28515625" style="94" customWidth="1"/>
    <col min="10735" max="10988" width="9.140625" style="94"/>
    <col min="10989" max="10989" width="64.28515625" style="94" customWidth="1"/>
    <col min="10990" max="10990" width="106.28515625" style="94" customWidth="1"/>
    <col min="10991" max="11244" width="9.140625" style="94"/>
    <col min="11245" max="11245" width="64.28515625" style="94" customWidth="1"/>
    <col min="11246" max="11246" width="106.28515625" style="94" customWidth="1"/>
    <col min="11247" max="11500" width="9.140625" style="94"/>
    <col min="11501" max="11501" width="64.28515625" style="94" customWidth="1"/>
    <col min="11502" max="11502" width="106.28515625" style="94" customWidth="1"/>
    <col min="11503" max="11756" width="9.140625" style="94"/>
    <col min="11757" max="11757" width="64.28515625" style="94" customWidth="1"/>
    <col min="11758" max="11758" width="106.28515625" style="94" customWidth="1"/>
    <col min="11759" max="12012" width="9.140625" style="94"/>
    <col min="12013" max="12013" width="64.28515625" style="94" customWidth="1"/>
    <col min="12014" max="12014" width="106.28515625" style="94" customWidth="1"/>
    <col min="12015" max="12268" width="9.140625" style="94"/>
    <col min="12269" max="12269" width="64.28515625" style="94" customWidth="1"/>
    <col min="12270" max="12270" width="106.28515625" style="94" customWidth="1"/>
    <col min="12271" max="12524" width="9.140625" style="94"/>
    <col min="12525" max="12525" width="64.28515625" style="94" customWidth="1"/>
    <col min="12526" max="12526" width="106.28515625" style="94" customWidth="1"/>
    <col min="12527" max="12780" width="9.140625" style="94"/>
    <col min="12781" max="12781" width="64.28515625" style="94" customWidth="1"/>
    <col min="12782" max="12782" width="106.28515625" style="94" customWidth="1"/>
    <col min="12783" max="13036" width="9.140625" style="94"/>
    <col min="13037" max="13037" width="64.28515625" style="94" customWidth="1"/>
    <col min="13038" max="13038" width="106.28515625" style="94" customWidth="1"/>
    <col min="13039" max="13292" width="9.140625" style="94"/>
    <col min="13293" max="13293" width="64.28515625" style="94" customWidth="1"/>
    <col min="13294" max="13294" width="106.28515625" style="94" customWidth="1"/>
    <col min="13295" max="13548" width="9.140625" style="94"/>
    <col min="13549" max="13549" width="64.28515625" style="94" customWidth="1"/>
    <col min="13550" max="13550" width="106.28515625" style="94" customWidth="1"/>
    <col min="13551" max="13804" width="9.140625" style="94"/>
    <col min="13805" max="13805" width="64.28515625" style="94" customWidth="1"/>
    <col min="13806" max="13806" width="106.28515625" style="94" customWidth="1"/>
    <col min="13807" max="14060" width="9.140625" style="94"/>
    <col min="14061" max="14061" width="64.28515625" style="94" customWidth="1"/>
    <col min="14062" max="14062" width="106.28515625" style="94" customWidth="1"/>
    <col min="14063" max="14316" width="9.140625" style="94"/>
    <col min="14317" max="14317" width="64.28515625" style="94" customWidth="1"/>
    <col min="14318" max="14318" width="106.28515625" style="94" customWidth="1"/>
    <col min="14319" max="14572" width="9.140625" style="94"/>
    <col min="14573" max="14573" width="64.28515625" style="94" customWidth="1"/>
    <col min="14574" max="14574" width="106.28515625" style="94" customWidth="1"/>
    <col min="14575" max="14828" width="9.140625" style="94"/>
    <col min="14829" max="14829" width="64.28515625" style="94" customWidth="1"/>
    <col min="14830" max="14830" width="106.28515625" style="94" customWidth="1"/>
    <col min="14831" max="15084" width="9.140625" style="94"/>
    <col min="15085" max="15085" width="64.28515625" style="94" customWidth="1"/>
    <col min="15086" max="15086" width="106.28515625" style="94" customWidth="1"/>
    <col min="15087" max="15340" width="9.140625" style="94"/>
    <col min="15341" max="15341" width="64.28515625" style="94" customWidth="1"/>
    <col min="15342" max="15342" width="106.28515625" style="94" customWidth="1"/>
    <col min="15343" max="15596" width="9.140625" style="94"/>
    <col min="15597" max="15597" width="64.28515625" style="94" customWidth="1"/>
    <col min="15598" max="15598" width="106.28515625" style="94" customWidth="1"/>
    <col min="15599" max="15852" width="9.140625" style="94"/>
    <col min="15853" max="15853" width="64.28515625" style="94" customWidth="1"/>
    <col min="15854" max="15854" width="106.28515625" style="94" customWidth="1"/>
    <col min="15855" max="16108" width="9.140625" style="94"/>
    <col min="16109" max="16109" width="64.28515625" style="94" customWidth="1"/>
    <col min="16110" max="16110" width="106.28515625" style="94" customWidth="1"/>
    <col min="16111" max="16384" width="9.140625" style="94"/>
  </cols>
  <sheetData>
    <row r="1" spans="1:2" x14ac:dyDescent="0.2">
      <c r="A1" s="1231"/>
      <c r="B1" s="1231"/>
    </row>
    <row r="2" spans="1:2" s="5" customFormat="1" ht="37.5" customHeight="1" x14ac:dyDescent="0.2">
      <c r="A2" s="1381" t="s">
        <v>697</v>
      </c>
      <c r="B2" s="1381"/>
    </row>
    <row r="3" spans="1:2" ht="13.5" thickBot="1" x14ac:dyDescent="0.25"/>
    <row r="4" spans="1:2" ht="43.5" customHeight="1" x14ac:dyDescent="0.2">
      <c r="A4" s="656" t="s">
        <v>178</v>
      </c>
      <c r="B4" s="657" t="s">
        <v>179</v>
      </c>
    </row>
    <row r="5" spans="1:2" ht="24" customHeight="1" x14ac:dyDescent="0.2">
      <c r="A5" s="255" t="s">
        <v>80</v>
      </c>
      <c r="B5" s="158">
        <v>1964</v>
      </c>
    </row>
    <row r="6" spans="1:2" ht="24" customHeight="1" x14ac:dyDescent="0.2">
      <c r="A6" s="255" t="s">
        <v>83</v>
      </c>
      <c r="B6" s="96">
        <v>797</v>
      </c>
    </row>
    <row r="7" spans="1:2" ht="24" customHeight="1" x14ac:dyDescent="0.2">
      <c r="A7" s="255" t="s">
        <v>85</v>
      </c>
      <c r="B7" s="96">
        <v>633</v>
      </c>
    </row>
    <row r="8" spans="1:2" ht="24" customHeight="1" thickBot="1" x14ac:dyDescent="0.25">
      <c r="A8" s="256" t="s">
        <v>96</v>
      </c>
      <c r="B8" s="169">
        <v>689</v>
      </c>
    </row>
    <row r="9" spans="1:2" ht="21.75" customHeight="1" x14ac:dyDescent="0.2"/>
  </sheetData>
  <mergeCells count="2">
    <mergeCell ref="A1:B1"/>
    <mergeCell ref="A2:B2"/>
  </mergeCells>
  <pageMargins left="0.31496062992125984" right="0.31496062992125984" top="0.74803149606299213" bottom="0.74803149606299213" header="0.31496062992125984" footer="0.31496062992125984"/>
  <pageSetup paperSize="9" scale="90" firstPageNumber="40" orientation="landscape" useFirstPageNumber="1" r:id="rId1"/>
  <headerFooter>
    <oddFooter>&amp;C&amp;10&amp;P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11"/>
  <sheetViews>
    <sheetView view="pageBreakPreview" topLeftCell="A292" zoomScale="90" zoomScaleNormal="80" zoomScaleSheetLayoutView="90" workbookViewId="0">
      <selection activeCell="D82" sqref="D82"/>
    </sheetView>
  </sheetViews>
  <sheetFormatPr defaultRowHeight="12.75" x14ac:dyDescent="0.2"/>
  <cols>
    <col min="1" max="1" width="9.140625" style="94"/>
    <col min="2" max="2" width="49.42578125" style="94" customWidth="1"/>
    <col min="3" max="3" width="10.85546875" style="94" customWidth="1"/>
    <col min="4" max="4" width="8.7109375" style="94" customWidth="1"/>
    <col min="5" max="5" width="7.42578125" style="94" customWidth="1"/>
    <col min="6" max="6" width="6.85546875" style="94" customWidth="1"/>
    <col min="7" max="10" width="5.7109375" style="94" customWidth="1"/>
    <col min="11" max="12" width="7.7109375" style="94" customWidth="1"/>
    <col min="13" max="13" width="7.28515625" style="94" customWidth="1"/>
    <col min="14" max="14" width="6.5703125" style="94" customWidth="1"/>
    <col min="15" max="15" width="6.85546875" style="94" customWidth="1"/>
    <col min="16" max="16" width="8.140625" style="94" customWidth="1"/>
    <col min="17" max="18" width="5.5703125" style="94" customWidth="1"/>
    <col min="19" max="19" width="8.42578125" style="94" customWidth="1"/>
    <col min="20" max="20" width="7.85546875" style="94" customWidth="1"/>
    <col min="21" max="25" width="5.5703125" style="94" hidden="1" customWidth="1"/>
    <col min="26" max="26" width="4" style="94" hidden="1" customWidth="1"/>
    <col min="27" max="27" width="7.85546875" style="94" customWidth="1"/>
    <col min="28" max="28" width="7.7109375" style="94" customWidth="1"/>
    <col min="29" max="29" width="7.85546875" style="94" customWidth="1"/>
    <col min="30" max="30" width="8.7109375" style="94" customWidth="1"/>
    <col min="31" max="31" width="6.140625" style="94" customWidth="1"/>
    <col min="32" max="32" width="7" style="94" customWidth="1"/>
    <col min="33" max="250" width="9.140625" style="94"/>
    <col min="251" max="251" width="18.42578125" style="94" customWidth="1"/>
    <col min="252" max="252" width="11.5703125" style="94" customWidth="1"/>
    <col min="253" max="506" width="9.140625" style="94"/>
    <col min="507" max="507" width="18.42578125" style="94" customWidth="1"/>
    <col min="508" max="508" width="11.5703125" style="94" customWidth="1"/>
    <col min="509" max="762" width="9.140625" style="94"/>
    <col min="763" max="763" width="18.42578125" style="94" customWidth="1"/>
    <col min="764" max="764" width="11.5703125" style="94" customWidth="1"/>
    <col min="765" max="1018" width="9.140625" style="94"/>
    <col min="1019" max="1019" width="18.42578125" style="94" customWidth="1"/>
    <col min="1020" max="1020" width="11.5703125" style="94" customWidth="1"/>
    <col min="1021" max="1274" width="9.140625" style="94"/>
    <col min="1275" max="1275" width="18.42578125" style="94" customWidth="1"/>
    <col min="1276" max="1276" width="11.5703125" style="94" customWidth="1"/>
    <col min="1277" max="1530" width="9.140625" style="94"/>
    <col min="1531" max="1531" width="18.42578125" style="94" customWidth="1"/>
    <col min="1532" max="1532" width="11.5703125" style="94" customWidth="1"/>
    <col min="1533" max="1786" width="9.140625" style="94"/>
    <col min="1787" max="1787" width="18.42578125" style="94" customWidth="1"/>
    <col min="1788" max="1788" width="11.5703125" style="94" customWidth="1"/>
    <col min="1789" max="2042" width="9.140625" style="94"/>
    <col min="2043" max="2043" width="18.42578125" style="94" customWidth="1"/>
    <col min="2044" max="2044" width="11.5703125" style="94" customWidth="1"/>
    <col min="2045" max="2298" width="9.140625" style="94"/>
    <col min="2299" max="2299" width="18.42578125" style="94" customWidth="1"/>
    <col min="2300" max="2300" width="11.5703125" style="94" customWidth="1"/>
    <col min="2301" max="2554" width="9.140625" style="94"/>
    <col min="2555" max="2555" width="18.42578125" style="94" customWidth="1"/>
    <col min="2556" max="2556" width="11.5703125" style="94" customWidth="1"/>
    <col min="2557" max="2810" width="9.140625" style="94"/>
    <col min="2811" max="2811" width="18.42578125" style="94" customWidth="1"/>
    <col min="2812" max="2812" width="11.5703125" style="94" customWidth="1"/>
    <col min="2813" max="3066" width="9.140625" style="94"/>
    <col min="3067" max="3067" width="18.42578125" style="94" customWidth="1"/>
    <col min="3068" max="3068" width="11.5703125" style="94" customWidth="1"/>
    <col min="3069" max="3322" width="9.140625" style="94"/>
    <col min="3323" max="3323" width="18.42578125" style="94" customWidth="1"/>
    <col min="3324" max="3324" width="11.5703125" style="94" customWidth="1"/>
    <col min="3325" max="3578" width="9.140625" style="94"/>
    <col min="3579" max="3579" width="18.42578125" style="94" customWidth="1"/>
    <col min="3580" max="3580" width="11.5703125" style="94" customWidth="1"/>
    <col min="3581" max="3834" width="9.140625" style="94"/>
    <col min="3835" max="3835" width="18.42578125" style="94" customWidth="1"/>
    <col min="3836" max="3836" width="11.5703125" style="94" customWidth="1"/>
    <col min="3837" max="4090" width="9.140625" style="94"/>
    <col min="4091" max="4091" width="18.42578125" style="94" customWidth="1"/>
    <col min="4092" max="4092" width="11.5703125" style="94" customWidth="1"/>
    <col min="4093" max="4346" width="9.140625" style="94"/>
    <col min="4347" max="4347" width="18.42578125" style="94" customWidth="1"/>
    <col min="4348" max="4348" width="11.5703125" style="94" customWidth="1"/>
    <col min="4349" max="4602" width="9.140625" style="94"/>
    <col min="4603" max="4603" width="18.42578125" style="94" customWidth="1"/>
    <col min="4604" max="4604" width="11.5703125" style="94" customWidth="1"/>
    <col min="4605" max="4858" width="9.140625" style="94"/>
    <col min="4859" max="4859" width="18.42578125" style="94" customWidth="1"/>
    <col min="4860" max="4860" width="11.5703125" style="94" customWidth="1"/>
    <col min="4861" max="5114" width="9.140625" style="94"/>
    <col min="5115" max="5115" width="18.42578125" style="94" customWidth="1"/>
    <col min="5116" max="5116" width="11.5703125" style="94" customWidth="1"/>
    <col min="5117" max="5370" width="9.140625" style="94"/>
    <col min="5371" max="5371" width="18.42578125" style="94" customWidth="1"/>
    <col min="5372" max="5372" width="11.5703125" style="94" customWidth="1"/>
    <col min="5373" max="5626" width="9.140625" style="94"/>
    <col min="5627" max="5627" width="18.42578125" style="94" customWidth="1"/>
    <col min="5628" max="5628" width="11.5703125" style="94" customWidth="1"/>
    <col min="5629" max="5882" width="9.140625" style="94"/>
    <col min="5883" max="5883" width="18.42578125" style="94" customWidth="1"/>
    <col min="5884" max="5884" width="11.5703125" style="94" customWidth="1"/>
    <col min="5885" max="6138" width="9.140625" style="94"/>
    <col min="6139" max="6139" width="18.42578125" style="94" customWidth="1"/>
    <col min="6140" max="6140" width="11.5703125" style="94" customWidth="1"/>
    <col min="6141" max="6394" width="9.140625" style="94"/>
    <col min="6395" max="6395" width="18.42578125" style="94" customWidth="1"/>
    <col min="6396" max="6396" width="11.5703125" style="94" customWidth="1"/>
    <col min="6397" max="6650" width="9.140625" style="94"/>
    <col min="6651" max="6651" width="18.42578125" style="94" customWidth="1"/>
    <col min="6652" max="6652" width="11.5703125" style="94" customWidth="1"/>
    <col min="6653" max="6906" width="9.140625" style="94"/>
    <col min="6907" max="6907" width="18.42578125" style="94" customWidth="1"/>
    <col min="6908" max="6908" width="11.5703125" style="94" customWidth="1"/>
    <col min="6909" max="7162" width="9.140625" style="94"/>
    <col min="7163" max="7163" width="18.42578125" style="94" customWidth="1"/>
    <col min="7164" max="7164" width="11.5703125" style="94" customWidth="1"/>
    <col min="7165" max="7418" width="9.140625" style="94"/>
    <col min="7419" max="7419" width="18.42578125" style="94" customWidth="1"/>
    <col min="7420" max="7420" width="11.5703125" style="94" customWidth="1"/>
    <col min="7421" max="7674" width="9.140625" style="94"/>
    <col min="7675" max="7675" width="18.42578125" style="94" customWidth="1"/>
    <col min="7676" max="7676" width="11.5703125" style="94" customWidth="1"/>
    <col min="7677" max="7930" width="9.140625" style="94"/>
    <col min="7931" max="7931" width="18.42578125" style="94" customWidth="1"/>
    <col min="7932" max="7932" width="11.5703125" style="94" customWidth="1"/>
    <col min="7933" max="8186" width="9.140625" style="94"/>
    <col min="8187" max="8187" width="18.42578125" style="94" customWidth="1"/>
    <col min="8188" max="8188" width="11.5703125" style="94" customWidth="1"/>
    <col min="8189" max="8442" width="9.140625" style="94"/>
    <col min="8443" max="8443" width="18.42578125" style="94" customWidth="1"/>
    <col min="8444" max="8444" width="11.5703125" style="94" customWidth="1"/>
    <col min="8445" max="8698" width="9.140625" style="94"/>
    <col min="8699" max="8699" width="18.42578125" style="94" customWidth="1"/>
    <col min="8700" max="8700" width="11.5703125" style="94" customWidth="1"/>
    <col min="8701" max="8954" width="9.140625" style="94"/>
    <col min="8955" max="8955" width="18.42578125" style="94" customWidth="1"/>
    <col min="8956" max="8956" width="11.5703125" style="94" customWidth="1"/>
    <col min="8957" max="9210" width="9.140625" style="94"/>
    <col min="9211" max="9211" width="18.42578125" style="94" customWidth="1"/>
    <col min="9212" max="9212" width="11.5703125" style="94" customWidth="1"/>
    <col min="9213" max="9466" width="9.140625" style="94"/>
    <col min="9467" max="9467" width="18.42578125" style="94" customWidth="1"/>
    <col min="9468" max="9468" width="11.5703125" style="94" customWidth="1"/>
    <col min="9469" max="9722" width="9.140625" style="94"/>
    <col min="9723" max="9723" width="18.42578125" style="94" customWidth="1"/>
    <col min="9724" max="9724" width="11.5703125" style="94" customWidth="1"/>
    <col min="9725" max="9978" width="9.140625" style="94"/>
    <col min="9979" max="9979" width="18.42578125" style="94" customWidth="1"/>
    <col min="9980" max="9980" width="11.5703125" style="94" customWidth="1"/>
    <col min="9981" max="10234" width="9.140625" style="94"/>
    <col min="10235" max="10235" width="18.42578125" style="94" customWidth="1"/>
    <col min="10236" max="10236" width="11.5703125" style="94" customWidth="1"/>
    <col min="10237" max="10490" width="9.140625" style="94"/>
    <col min="10491" max="10491" width="18.42578125" style="94" customWidth="1"/>
    <col min="10492" max="10492" width="11.5703125" style="94" customWidth="1"/>
    <col min="10493" max="10746" width="9.140625" style="94"/>
    <col min="10747" max="10747" width="18.42578125" style="94" customWidth="1"/>
    <col min="10748" max="10748" width="11.5703125" style="94" customWidth="1"/>
    <col min="10749" max="11002" width="9.140625" style="94"/>
    <col min="11003" max="11003" width="18.42578125" style="94" customWidth="1"/>
    <col min="11004" max="11004" width="11.5703125" style="94" customWidth="1"/>
    <col min="11005" max="11258" width="9.140625" style="94"/>
    <col min="11259" max="11259" width="18.42578125" style="94" customWidth="1"/>
    <col min="11260" max="11260" width="11.5703125" style="94" customWidth="1"/>
    <col min="11261" max="11514" width="9.140625" style="94"/>
    <col min="11515" max="11515" width="18.42578125" style="94" customWidth="1"/>
    <col min="11516" max="11516" width="11.5703125" style="94" customWidth="1"/>
    <col min="11517" max="11770" width="9.140625" style="94"/>
    <col min="11771" max="11771" width="18.42578125" style="94" customWidth="1"/>
    <col min="11772" max="11772" width="11.5703125" style="94" customWidth="1"/>
    <col min="11773" max="12026" width="9.140625" style="94"/>
    <col min="12027" max="12027" width="18.42578125" style="94" customWidth="1"/>
    <col min="12028" max="12028" width="11.5703125" style="94" customWidth="1"/>
    <col min="12029" max="12282" width="9.140625" style="94"/>
    <col min="12283" max="12283" width="18.42578125" style="94" customWidth="1"/>
    <col min="12284" max="12284" width="11.5703125" style="94" customWidth="1"/>
    <col min="12285" max="12538" width="9.140625" style="94"/>
    <col min="12539" max="12539" width="18.42578125" style="94" customWidth="1"/>
    <col min="12540" max="12540" width="11.5703125" style="94" customWidth="1"/>
    <col min="12541" max="12794" width="9.140625" style="94"/>
    <col min="12795" max="12795" width="18.42578125" style="94" customWidth="1"/>
    <col min="12796" max="12796" width="11.5703125" style="94" customWidth="1"/>
    <col min="12797" max="13050" width="9.140625" style="94"/>
    <col min="13051" max="13051" width="18.42578125" style="94" customWidth="1"/>
    <col min="13052" max="13052" width="11.5703125" style="94" customWidth="1"/>
    <col min="13053" max="13306" width="9.140625" style="94"/>
    <col min="13307" max="13307" width="18.42578125" style="94" customWidth="1"/>
    <col min="13308" max="13308" width="11.5703125" style="94" customWidth="1"/>
    <col min="13309" max="13562" width="9.140625" style="94"/>
    <col min="13563" max="13563" width="18.42578125" style="94" customWidth="1"/>
    <col min="13564" max="13564" width="11.5703125" style="94" customWidth="1"/>
    <col min="13565" max="13818" width="9.140625" style="94"/>
    <col min="13819" max="13819" width="18.42578125" style="94" customWidth="1"/>
    <col min="13820" max="13820" width="11.5703125" style="94" customWidth="1"/>
    <col min="13821" max="14074" width="9.140625" style="94"/>
    <col min="14075" max="14075" width="18.42578125" style="94" customWidth="1"/>
    <col min="14076" max="14076" width="11.5703125" style="94" customWidth="1"/>
    <col min="14077" max="14330" width="9.140625" style="94"/>
    <col min="14331" max="14331" width="18.42578125" style="94" customWidth="1"/>
    <col min="14332" max="14332" width="11.5703125" style="94" customWidth="1"/>
    <col min="14333" max="14586" width="9.140625" style="94"/>
    <col min="14587" max="14587" width="18.42578125" style="94" customWidth="1"/>
    <col min="14588" max="14588" width="11.5703125" style="94" customWidth="1"/>
    <col min="14589" max="14842" width="9.140625" style="94"/>
    <col min="14843" max="14843" width="18.42578125" style="94" customWidth="1"/>
    <col min="14844" max="14844" width="11.5703125" style="94" customWidth="1"/>
    <col min="14845" max="15098" width="9.140625" style="94"/>
    <col min="15099" max="15099" width="18.42578125" style="94" customWidth="1"/>
    <col min="15100" max="15100" width="11.5703125" style="94" customWidth="1"/>
    <col min="15101" max="15354" width="9.140625" style="94"/>
    <col min="15355" max="15355" width="18.42578125" style="94" customWidth="1"/>
    <col min="15356" max="15356" width="11.5703125" style="94" customWidth="1"/>
    <col min="15357" max="15610" width="9.140625" style="94"/>
    <col min="15611" max="15611" width="18.42578125" style="94" customWidth="1"/>
    <col min="15612" max="15612" width="11.5703125" style="94" customWidth="1"/>
    <col min="15613" max="15866" width="9.140625" style="94"/>
    <col min="15867" max="15867" width="18.42578125" style="94" customWidth="1"/>
    <col min="15868" max="15868" width="11.5703125" style="94" customWidth="1"/>
    <col min="15869" max="16122" width="9.140625" style="94"/>
    <col min="16123" max="16123" width="18.42578125" style="94" customWidth="1"/>
    <col min="16124" max="16124" width="11.5703125" style="94" customWidth="1"/>
    <col min="16125" max="16384" width="9.140625" style="94"/>
  </cols>
  <sheetData>
    <row r="1" spans="1:33" s="6" customFormat="1" ht="18.75" customHeight="1" x14ac:dyDescent="0.2">
      <c r="A1" s="1417" t="s">
        <v>401</v>
      </c>
      <c r="B1" s="1417"/>
      <c r="C1" s="1417"/>
      <c r="D1" s="1417"/>
      <c r="E1" s="1417"/>
      <c r="F1" s="1417"/>
      <c r="G1" s="1417"/>
      <c r="H1" s="1417"/>
      <c r="I1" s="1417"/>
      <c r="J1" s="1417"/>
      <c r="K1" s="1417"/>
      <c r="L1" s="1417"/>
      <c r="M1" s="1417"/>
      <c r="N1" s="1417"/>
      <c r="O1" s="1417"/>
      <c r="P1" s="1417"/>
      <c r="Q1" s="1417"/>
      <c r="R1" s="1417"/>
      <c r="S1" s="1417"/>
      <c r="T1" s="1417"/>
      <c r="U1" s="1417"/>
      <c r="V1" s="1417"/>
      <c r="W1" s="1417"/>
      <c r="X1" s="1417"/>
      <c r="Y1" s="1417"/>
      <c r="Z1" s="1417"/>
      <c r="AA1" s="1417"/>
      <c r="AB1" s="1417"/>
      <c r="AC1" s="1417"/>
      <c r="AD1" s="1417"/>
      <c r="AE1" s="1417"/>
      <c r="AF1" s="1417"/>
    </row>
    <row r="2" spans="1:33" ht="6.75" customHeight="1" x14ac:dyDescent="0.2">
      <c r="A2" s="21"/>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row>
    <row r="3" spans="1:33" ht="15.75" x14ac:dyDescent="0.25">
      <c r="A3" s="219" t="s">
        <v>383</v>
      </c>
      <c r="B3" s="220"/>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row>
    <row r="4" spans="1:33" ht="30" customHeight="1" x14ac:dyDescent="0.2">
      <c r="A4" s="1203" t="s">
        <v>490</v>
      </c>
      <c r="B4" s="1203"/>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row>
    <row r="5" spans="1:33" ht="6" customHeight="1" thickBot="1" x14ac:dyDescent="0.25"/>
    <row r="6" spans="1:33" s="11" customFormat="1" ht="36" customHeight="1" x14ac:dyDescent="0.25">
      <c r="A6" s="1214" t="s">
        <v>347</v>
      </c>
      <c r="B6" s="1217" t="s">
        <v>268</v>
      </c>
      <c r="C6" s="1219" t="s">
        <v>180</v>
      </c>
      <c r="D6" s="1194" t="s">
        <v>703</v>
      </c>
      <c r="E6" s="1195"/>
      <c r="F6" s="1196"/>
      <c r="G6" s="1205" t="s">
        <v>6</v>
      </c>
      <c r="H6" s="1171"/>
      <c r="I6" s="1171" t="s">
        <v>7</v>
      </c>
      <c r="J6" s="1171"/>
      <c r="K6" s="1171" t="s">
        <v>8</v>
      </c>
      <c r="L6" s="1171"/>
      <c r="M6" s="1171" t="s">
        <v>9</v>
      </c>
      <c r="N6" s="1171"/>
      <c r="O6" s="1415" t="s">
        <v>10</v>
      </c>
      <c r="P6" s="1415"/>
      <c r="Q6" s="1415" t="s">
        <v>11</v>
      </c>
      <c r="R6" s="1415"/>
      <c r="S6" s="1415" t="s">
        <v>12</v>
      </c>
      <c r="T6" s="1415"/>
      <c r="U6" s="1415" t="s">
        <v>13</v>
      </c>
      <c r="V6" s="1415"/>
      <c r="W6" s="1415" t="s">
        <v>14</v>
      </c>
      <c r="X6" s="1415"/>
      <c r="Y6" s="1415" t="s">
        <v>15</v>
      </c>
      <c r="Z6" s="1416"/>
      <c r="AA6" s="1194" t="s">
        <v>704</v>
      </c>
      <c r="AB6" s="1195"/>
      <c r="AC6" s="1196"/>
      <c r="AD6" s="1194" t="s">
        <v>269</v>
      </c>
      <c r="AE6" s="1195"/>
      <c r="AF6" s="1196"/>
    </row>
    <row r="7" spans="1:33" ht="33" customHeight="1" x14ac:dyDescent="0.2">
      <c r="A7" s="1215"/>
      <c r="B7" s="1218"/>
      <c r="C7" s="1220"/>
      <c r="D7" s="1197"/>
      <c r="E7" s="1198"/>
      <c r="F7" s="1199"/>
      <c r="G7" s="1200" t="s">
        <v>0</v>
      </c>
      <c r="H7" s="1201"/>
      <c r="I7" s="1201"/>
      <c r="J7" s="1201"/>
      <c r="K7" s="1201"/>
      <c r="L7" s="1201"/>
      <c r="M7" s="1201"/>
      <c r="N7" s="1201"/>
      <c r="O7" s="1201"/>
      <c r="P7" s="1201"/>
      <c r="Q7" s="1201"/>
      <c r="R7" s="1201"/>
      <c r="S7" s="1201"/>
      <c r="T7" s="1201"/>
      <c r="U7" s="1201"/>
      <c r="V7" s="1201"/>
      <c r="W7" s="1201"/>
      <c r="X7" s="1201"/>
      <c r="Y7" s="1201"/>
      <c r="Z7" s="1202"/>
      <c r="AA7" s="1197"/>
      <c r="AB7" s="1198"/>
      <c r="AC7" s="1199"/>
      <c r="AD7" s="1197"/>
      <c r="AE7" s="1198"/>
      <c r="AF7" s="1199"/>
    </row>
    <row r="8" spans="1:33" ht="21" customHeight="1" thickBot="1" x14ac:dyDescent="0.25">
      <c r="A8" s="1216"/>
      <c r="B8" s="1179"/>
      <c r="C8" s="1181"/>
      <c r="D8" s="87" t="s">
        <v>18</v>
      </c>
      <c r="E8" s="81" t="s">
        <v>16</v>
      </c>
      <c r="F8" s="170" t="s">
        <v>17</v>
      </c>
      <c r="G8" s="171" t="s">
        <v>16</v>
      </c>
      <c r="H8" s="81" t="s">
        <v>17</v>
      </c>
      <c r="I8" s="81" t="s">
        <v>16</v>
      </c>
      <c r="J8" s="81" t="s">
        <v>17</v>
      </c>
      <c r="K8" s="81" t="s">
        <v>16</v>
      </c>
      <c r="L8" s="81" t="s">
        <v>17</v>
      </c>
      <c r="M8" s="81" t="s">
        <v>16</v>
      </c>
      <c r="N8" s="81" t="s">
        <v>17</v>
      </c>
      <c r="O8" s="81" t="s">
        <v>16</v>
      </c>
      <c r="P8" s="81" t="s">
        <v>17</v>
      </c>
      <c r="Q8" s="81" t="s">
        <v>16</v>
      </c>
      <c r="R8" s="81" t="s">
        <v>17</v>
      </c>
      <c r="S8" s="81" t="s">
        <v>16</v>
      </c>
      <c r="T8" s="81" t="s">
        <v>17</v>
      </c>
      <c r="U8" s="81" t="s">
        <v>16</v>
      </c>
      <c r="V8" s="81" t="s">
        <v>17</v>
      </c>
      <c r="W8" s="81" t="s">
        <v>16</v>
      </c>
      <c r="X8" s="81" t="s">
        <v>17</v>
      </c>
      <c r="Y8" s="81" t="s">
        <v>16</v>
      </c>
      <c r="Z8" s="173" t="s">
        <v>17</v>
      </c>
      <c r="AA8" s="87" t="s">
        <v>18</v>
      </c>
      <c r="AB8" s="81" t="s">
        <v>16</v>
      </c>
      <c r="AC8" s="170" t="s">
        <v>17</v>
      </c>
      <c r="AD8" s="87" t="s">
        <v>18</v>
      </c>
      <c r="AE8" s="81" t="s">
        <v>16</v>
      </c>
      <c r="AF8" s="170" t="s">
        <v>17</v>
      </c>
    </row>
    <row r="9" spans="1:33" ht="27" customHeight="1" x14ac:dyDescent="0.2">
      <c r="A9" s="109" t="s">
        <v>79</v>
      </c>
      <c r="B9" s="738" t="s">
        <v>270</v>
      </c>
      <c r="C9" s="734" t="s">
        <v>23</v>
      </c>
      <c r="D9" s="155">
        <v>20685</v>
      </c>
      <c r="E9" s="148">
        <v>9100</v>
      </c>
      <c r="F9" s="156">
        <v>11585</v>
      </c>
      <c r="G9" s="186">
        <v>0</v>
      </c>
      <c r="H9" s="732">
        <v>0</v>
      </c>
      <c r="I9" s="732">
        <v>0</v>
      </c>
      <c r="J9" s="732">
        <v>0</v>
      </c>
      <c r="K9" s="148">
        <v>2634</v>
      </c>
      <c r="L9" s="148">
        <v>3435</v>
      </c>
      <c r="M9" s="148">
        <v>1132</v>
      </c>
      <c r="N9" s="148">
        <v>1594</v>
      </c>
      <c r="O9" s="148">
        <v>1556</v>
      </c>
      <c r="P9" s="148">
        <v>1844</v>
      </c>
      <c r="Q9" s="148">
        <v>1239</v>
      </c>
      <c r="R9" s="148">
        <v>1623</v>
      </c>
      <c r="S9" s="497">
        <f>AB9-K9-M9-O9-Q9</f>
        <v>673</v>
      </c>
      <c r="T9" s="497">
        <f>AC9-L9-N9-P9-R9</f>
        <v>987</v>
      </c>
      <c r="U9" s="71"/>
      <c r="V9" s="71"/>
      <c r="W9" s="71"/>
      <c r="X9" s="71"/>
      <c r="Y9" s="71"/>
      <c r="Z9" s="196"/>
      <c r="AA9" s="182">
        <v>16717</v>
      </c>
      <c r="AB9" s="745">
        <v>7234</v>
      </c>
      <c r="AC9" s="183">
        <v>9483</v>
      </c>
      <c r="AD9" s="472">
        <f t="shared" ref="AD9:AF11" si="0">AA9/D9</f>
        <v>0.80817017162194826</v>
      </c>
      <c r="AE9" s="473">
        <f t="shared" si="0"/>
        <v>0.79494505494505496</v>
      </c>
      <c r="AF9" s="474">
        <f t="shared" si="0"/>
        <v>0.81855848079413029</v>
      </c>
      <c r="AG9" s="470"/>
    </row>
    <row r="10" spans="1:33" ht="30" customHeight="1" x14ac:dyDescent="0.2">
      <c r="A10" s="101" t="s">
        <v>82</v>
      </c>
      <c r="B10" s="258" t="s">
        <v>271</v>
      </c>
      <c r="C10" s="734" t="s">
        <v>23</v>
      </c>
      <c r="D10" s="157">
        <v>5250</v>
      </c>
      <c r="E10" s="131">
        <v>1995</v>
      </c>
      <c r="F10" s="158">
        <v>3255</v>
      </c>
      <c r="G10" s="164">
        <v>0</v>
      </c>
      <c r="H10" s="41">
        <v>0</v>
      </c>
      <c r="I10" s="41">
        <v>0</v>
      </c>
      <c r="J10" s="41">
        <v>0</v>
      </c>
      <c r="K10" s="131">
        <v>754</v>
      </c>
      <c r="L10" s="131">
        <v>1155</v>
      </c>
      <c r="M10" s="131">
        <v>320</v>
      </c>
      <c r="N10" s="131">
        <v>580</v>
      </c>
      <c r="O10" s="148">
        <v>470</v>
      </c>
      <c r="P10" s="148">
        <v>720</v>
      </c>
      <c r="Q10" s="148">
        <v>376</v>
      </c>
      <c r="R10" s="148">
        <v>564</v>
      </c>
      <c r="S10" s="497">
        <f t="shared" ref="S10:T24" si="1">AB10-K10-M10-O10-Q10</f>
        <v>141</v>
      </c>
      <c r="T10" s="497">
        <f t="shared" si="1"/>
        <v>299</v>
      </c>
      <c r="U10" s="40"/>
      <c r="V10" s="40"/>
      <c r="W10" s="40"/>
      <c r="X10" s="40"/>
      <c r="Y10" s="40"/>
      <c r="Z10" s="153"/>
      <c r="AA10" s="184">
        <v>5379</v>
      </c>
      <c r="AB10" s="112">
        <v>2061</v>
      </c>
      <c r="AC10" s="185">
        <v>3318</v>
      </c>
      <c r="AD10" s="534">
        <f t="shared" si="0"/>
        <v>1.0245714285714285</v>
      </c>
      <c r="AE10" s="404">
        <f t="shared" si="0"/>
        <v>1.0330827067669173</v>
      </c>
      <c r="AF10" s="535">
        <f t="shared" si="0"/>
        <v>1.0193548387096774</v>
      </c>
      <c r="AG10" s="470"/>
    </row>
    <row r="11" spans="1:33" ht="30" customHeight="1" x14ac:dyDescent="0.2">
      <c r="A11" s="101" t="s">
        <v>84</v>
      </c>
      <c r="B11" s="258" t="s">
        <v>272</v>
      </c>
      <c r="C11" s="734" t="s">
        <v>23</v>
      </c>
      <c r="D11" s="95">
        <v>575</v>
      </c>
      <c r="E11" s="48">
        <v>247</v>
      </c>
      <c r="F11" s="96">
        <v>328</v>
      </c>
      <c r="G11" s="164">
        <v>0</v>
      </c>
      <c r="H11" s="41">
        <v>0</v>
      </c>
      <c r="I11" s="41">
        <v>0</v>
      </c>
      <c r="J11" s="41">
        <v>0</v>
      </c>
      <c r="K11" s="131">
        <v>0</v>
      </c>
      <c r="L11" s="131">
        <v>0</v>
      </c>
      <c r="M11" s="131">
        <v>8</v>
      </c>
      <c r="N11" s="131">
        <v>22</v>
      </c>
      <c r="O11" s="148">
        <v>161</v>
      </c>
      <c r="P11" s="148">
        <v>200</v>
      </c>
      <c r="Q11" s="148">
        <v>14</v>
      </c>
      <c r="R11" s="148">
        <v>35</v>
      </c>
      <c r="S11" s="497">
        <f t="shared" si="1"/>
        <v>46</v>
      </c>
      <c r="T11" s="497">
        <f t="shared" si="1"/>
        <v>110</v>
      </c>
      <c r="U11" s="40"/>
      <c r="V11" s="40"/>
      <c r="W11" s="40"/>
      <c r="X11" s="40"/>
      <c r="Y11" s="40"/>
      <c r="Z11" s="153"/>
      <c r="AA11" s="184">
        <v>596</v>
      </c>
      <c r="AB11" s="112">
        <v>229</v>
      </c>
      <c r="AC11" s="185">
        <v>367</v>
      </c>
      <c r="AD11" s="534">
        <f t="shared" si="0"/>
        <v>1.0365217391304349</v>
      </c>
      <c r="AE11" s="404">
        <f t="shared" si="0"/>
        <v>0.92712550607287447</v>
      </c>
      <c r="AF11" s="535">
        <f t="shared" si="0"/>
        <v>1.1189024390243902</v>
      </c>
    </row>
    <row r="12" spans="1:33" ht="32.25" customHeight="1" x14ac:dyDescent="0.2">
      <c r="A12" s="132" t="s">
        <v>95</v>
      </c>
      <c r="B12" s="140" t="s">
        <v>664</v>
      </c>
      <c r="C12" s="734" t="s">
        <v>23</v>
      </c>
      <c r="D12" s="39" t="s">
        <v>542</v>
      </c>
      <c r="E12" s="41" t="s">
        <v>542</v>
      </c>
      <c r="F12" s="108" t="s">
        <v>542</v>
      </c>
      <c r="G12" s="164">
        <v>0</v>
      </c>
      <c r="H12" s="41">
        <v>0</v>
      </c>
      <c r="I12" s="41">
        <v>0</v>
      </c>
      <c r="J12" s="41">
        <v>0</v>
      </c>
      <c r="K12" s="131">
        <v>0</v>
      </c>
      <c r="L12" s="131">
        <v>0</v>
      </c>
      <c r="M12" s="131">
        <v>0</v>
      </c>
      <c r="N12" s="131">
        <v>0</v>
      </c>
      <c r="O12" s="359">
        <v>37</v>
      </c>
      <c r="P12" s="359">
        <v>22</v>
      </c>
      <c r="Q12" s="359">
        <v>1</v>
      </c>
      <c r="R12" s="359">
        <v>1</v>
      </c>
      <c r="S12" s="541">
        <f t="shared" si="1"/>
        <v>0</v>
      </c>
      <c r="T12" s="541">
        <f t="shared" si="1"/>
        <v>0</v>
      </c>
      <c r="U12" s="377"/>
      <c r="V12" s="377"/>
      <c r="W12" s="377"/>
      <c r="X12" s="377"/>
      <c r="Y12" s="377"/>
      <c r="Z12" s="542"/>
      <c r="AA12" s="543">
        <v>61</v>
      </c>
      <c r="AB12" s="544">
        <v>38</v>
      </c>
      <c r="AC12" s="545">
        <v>23</v>
      </c>
      <c r="AD12" s="39" t="s">
        <v>542</v>
      </c>
      <c r="AE12" s="41" t="s">
        <v>542</v>
      </c>
      <c r="AF12" s="108" t="s">
        <v>542</v>
      </c>
    </row>
    <row r="13" spans="1:33" ht="28.5" customHeight="1" x14ac:dyDescent="0.2">
      <c r="A13" s="132" t="s">
        <v>277</v>
      </c>
      <c r="B13" s="140" t="s">
        <v>273</v>
      </c>
      <c r="C13" s="734" t="s">
        <v>23</v>
      </c>
      <c r="D13" s="39" t="s">
        <v>542</v>
      </c>
      <c r="E13" s="41" t="s">
        <v>542</v>
      </c>
      <c r="F13" s="108" t="s">
        <v>542</v>
      </c>
      <c r="G13" s="164">
        <v>0</v>
      </c>
      <c r="H13" s="41">
        <v>0</v>
      </c>
      <c r="I13" s="41">
        <v>0</v>
      </c>
      <c r="J13" s="41">
        <v>0</v>
      </c>
      <c r="K13" s="131">
        <v>0</v>
      </c>
      <c r="L13" s="131">
        <v>0</v>
      </c>
      <c r="M13" s="131">
        <v>0</v>
      </c>
      <c r="N13" s="131">
        <v>0</v>
      </c>
      <c r="O13" s="148">
        <v>0</v>
      </c>
      <c r="P13" s="148">
        <v>0</v>
      </c>
      <c r="Q13" s="148">
        <v>1</v>
      </c>
      <c r="R13" s="148">
        <v>1</v>
      </c>
      <c r="S13" s="497">
        <f t="shared" si="1"/>
        <v>9542</v>
      </c>
      <c r="T13" s="497">
        <f t="shared" si="1"/>
        <v>5861</v>
      </c>
      <c r="U13" s="40"/>
      <c r="V13" s="40"/>
      <c r="W13" s="40"/>
      <c r="X13" s="40"/>
      <c r="Y13" s="40"/>
      <c r="Z13" s="153"/>
      <c r="AA13" s="184">
        <v>15405</v>
      </c>
      <c r="AB13" s="112">
        <v>9543</v>
      </c>
      <c r="AC13" s="185">
        <v>5862</v>
      </c>
      <c r="AD13" s="39" t="s">
        <v>542</v>
      </c>
      <c r="AE13" s="41" t="s">
        <v>542</v>
      </c>
      <c r="AF13" s="108" t="s">
        <v>542</v>
      </c>
    </row>
    <row r="14" spans="1:33" ht="29.25" customHeight="1" x14ac:dyDescent="0.2">
      <c r="A14" s="132" t="s">
        <v>86</v>
      </c>
      <c r="B14" s="140" t="s">
        <v>665</v>
      </c>
      <c r="C14" s="734" t="s">
        <v>23</v>
      </c>
      <c r="D14" s="39" t="s">
        <v>542</v>
      </c>
      <c r="E14" s="41" t="s">
        <v>542</v>
      </c>
      <c r="F14" s="108" t="s">
        <v>542</v>
      </c>
      <c r="G14" s="164">
        <v>0</v>
      </c>
      <c r="H14" s="41">
        <v>0</v>
      </c>
      <c r="I14" s="41">
        <v>0</v>
      </c>
      <c r="J14" s="41">
        <v>0</v>
      </c>
      <c r="K14" s="131">
        <v>0</v>
      </c>
      <c r="L14" s="131">
        <v>0</v>
      </c>
      <c r="M14" s="131">
        <v>0</v>
      </c>
      <c r="N14" s="131">
        <v>0</v>
      </c>
      <c r="O14" s="148">
        <v>0</v>
      </c>
      <c r="P14" s="148">
        <v>0</v>
      </c>
      <c r="Q14" s="148">
        <v>0</v>
      </c>
      <c r="R14" s="148">
        <v>0</v>
      </c>
      <c r="S14" s="497">
        <f t="shared" si="1"/>
        <v>0</v>
      </c>
      <c r="T14" s="497">
        <f t="shared" si="1"/>
        <v>0</v>
      </c>
      <c r="U14" s="40"/>
      <c r="V14" s="40"/>
      <c r="W14" s="40"/>
      <c r="X14" s="40"/>
      <c r="Y14" s="40"/>
      <c r="Z14" s="153"/>
      <c r="AA14" s="184">
        <v>0</v>
      </c>
      <c r="AB14" s="112">
        <v>0</v>
      </c>
      <c r="AC14" s="185">
        <v>0</v>
      </c>
      <c r="AD14" s="39" t="s">
        <v>542</v>
      </c>
      <c r="AE14" s="41" t="s">
        <v>542</v>
      </c>
      <c r="AF14" s="108" t="s">
        <v>542</v>
      </c>
    </row>
    <row r="15" spans="1:33" ht="27" customHeight="1" x14ac:dyDescent="0.2">
      <c r="A15" s="132" t="s">
        <v>88</v>
      </c>
      <c r="B15" s="140" t="s">
        <v>666</v>
      </c>
      <c r="C15" s="734" t="s">
        <v>23</v>
      </c>
      <c r="D15" s="39" t="s">
        <v>542</v>
      </c>
      <c r="E15" s="41" t="s">
        <v>542</v>
      </c>
      <c r="F15" s="108" t="s">
        <v>542</v>
      </c>
      <c r="G15" s="164">
        <v>0</v>
      </c>
      <c r="H15" s="41">
        <v>0</v>
      </c>
      <c r="I15" s="41">
        <v>0</v>
      </c>
      <c r="J15" s="41">
        <v>0</v>
      </c>
      <c r="K15" s="131">
        <v>510</v>
      </c>
      <c r="L15" s="131">
        <v>292</v>
      </c>
      <c r="M15" s="131">
        <v>206</v>
      </c>
      <c r="N15" s="131">
        <v>129</v>
      </c>
      <c r="O15" s="148">
        <v>334</v>
      </c>
      <c r="P15" s="148">
        <v>184</v>
      </c>
      <c r="Q15" s="148">
        <v>225</v>
      </c>
      <c r="R15" s="148">
        <v>117</v>
      </c>
      <c r="S15" s="497">
        <f t="shared" si="1"/>
        <v>2491</v>
      </c>
      <c r="T15" s="497">
        <f t="shared" si="1"/>
        <v>1233</v>
      </c>
      <c r="U15" s="40"/>
      <c r="V15" s="40"/>
      <c r="W15" s="40"/>
      <c r="X15" s="40"/>
      <c r="Y15" s="40"/>
      <c r="Z15" s="153"/>
      <c r="AA15" s="184">
        <v>5721</v>
      </c>
      <c r="AB15" s="112">
        <v>3766</v>
      </c>
      <c r="AC15" s="185">
        <v>1955</v>
      </c>
      <c r="AD15" s="39" t="s">
        <v>542</v>
      </c>
      <c r="AE15" s="41" t="s">
        <v>542</v>
      </c>
      <c r="AF15" s="108" t="s">
        <v>542</v>
      </c>
    </row>
    <row r="16" spans="1:33" ht="41.25" customHeight="1" x14ac:dyDescent="0.2">
      <c r="A16" s="132" t="s">
        <v>103</v>
      </c>
      <c r="B16" s="140" t="s">
        <v>667</v>
      </c>
      <c r="C16" s="734" t="s">
        <v>23</v>
      </c>
      <c r="D16" s="39" t="s">
        <v>542</v>
      </c>
      <c r="E16" s="41" t="s">
        <v>542</v>
      </c>
      <c r="F16" s="108" t="s">
        <v>542</v>
      </c>
      <c r="G16" s="164">
        <v>0</v>
      </c>
      <c r="H16" s="41">
        <v>0</v>
      </c>
      <c r="I16" s="41">
        <v>0</v>
      </c>
      <c r="J16" s="41">
        <v>0</v>
      </c>
      <c r="K16" s="338">
        <v>509</v>
      </c>
      <c r="L16" s="338">
        <v>288</v>
      </c>
      <c r="M16" s="338">
        <v>206</v>
      </c>
      <c r="N16" s="338">
        <v>129</v>
      </c>
      <c r="O16" s="148">
        <v>317</v>
      </c>
      <c r="P16" s="148">
        <v>164</v>
      </c>
      <c r="Q16" s="148">
        <v>217</v>
      </c>
      <c r="R16" s="148">
        <v>93</v>
      </c>
      <c r="S16" s="497">
        <f t="shared" si="1"/>
        <v>123</v>
      </c>
      <c r="T16" s="497">
        <f t="shared" si="1"/>
        <v>62</v>
      </c>
      <c r="U16" s="40"/>
      <c r="V16" s="40"/>
      <c r="W16" s="40"/>
      <c r="X16" s="40"/>
      <c r="Y16" s="40"/>
      <c r="Z16" s="153"/>
      <c r="AA16" s="184">
        <v>2108</v>
      </c>
      <c r="AB16" s="112">
        <v>1372</v>
      </c>
      <c r="AC16" s="185">
        <v>736</v>
      </c>
      <c r="AD16" s="39" t="s">
        <v>542</v>
      </c>
      <c r="AE16" s="41" t="s">
        <v>542</v>
      </c>
      <c r="AF16" s="108" t="s">
        <v>542</v>
      </c>
    </row>
    <row r="17" spans="1:33" ht="33" customHeight="1" x14ac:dyDescent="0.2">
      <c r="A17" s="129" t="s">
        <v>143</v>
      </c>
      <c r="B17" s="130" t="s">
        <v>668</v>
      </c>
      <c r="C17" s="734" t="s">
        <v>23</v>
      </c>
      <c r="D17" s="39" t="s">
        <v>542</v>
      </c>
      <c r="E17" s="41" t="s">
        <v>542</v>
      </c>
      <c r="F17" s="108" t="s">
        <v>542</v>
      </c>
      <c r="G17" s="164">
        <v>0</v>
      </c>
      <c r="H17" s="41">
        <v>0</v>
      </c>
      <c r="I17" s="41">
        <v>0</v>
      </c>
      <c r="J17" s="41">
        <v>0</v>
      </c>
      <c r="K17" s="131">
        <v>558</v>
      </c>
      <c r="L17" s="131">
        <v>435</v>
      </c>
      <c r="M17" s="131">
        <v>255</v>
      </c>
      <c r="N17" s="131">
        <v>190</v>
      </c>
      <c r="O17" s="148">
        <v>395</v>
      </c>
      <c r="P17" s="148">
        <v>285</v>
      </c>
      <c r="Q17" s="148">
        <v>299</v>
      </c>
      <c r="R17" s="148">
        <v>204</v>
      </c>
      <c r="S17" s="497">
        <f t="shared" si="1"/>
        <v>695</v>
      </c>
      <c r="T17" s="497">
        <f t="shared" si="1"/>
        <v>338</v>
      </c>
      <c r="U17" s="40"/>
      <c r="V17" s="40"/>
      <c r="W17" s="40"/>
      <c r="X17" s="40"/>
      <c r="Y17" s="40"/>
      <c r="Z17" s="153"/>
      <c r="AA17" s="184">
        <v>3654</v>
      </c>
      <c r="AB17" s="112">
        <v>2202</v>
      </c>
      <c r="AC17" s="185">
        <v>1452</v>
      </c>
      <c r="AD17" s="39" t="s">
        <v>542</v>
      </c>
      <c r="AE17" s="41" t="s">
        <v>542</v>
      </c>
      <c r="AF17" s="108" t="s">
        <v>542</v>
      </c>
    </row>
    <row r="18" spans="1:33" ht="30" customHeight="1" x14ac:dyDescent="0.2">
      <c r="A18" s="129" t="s">
        <v>669</v>
      </c>
      <c r="B18" s="130" t="s">
        <v>670</v>
      </c>
      <c r="C18" s="734" t="s">
        <v>23</v>
      </c>
      <c r="D18" s="39" t="s">
        <v>542</v>
      </c>
      <c r="E18" s="41" t="s">
        <v>542</v>
      </c>
      <c r="F18" s="108" t="s">
        <v>542</v>
      </c>
      <c r="G18" s="164">
        <v>0</v>
      </c>
      <c r="H18" s="41">
        <v>0</v>
      </c>
      <c r="I18" s="41">
        <v>0</v>
      </c>
      <c r="J18" s="41">
        <v>0</v>
      </c>
      <c r="K18" s="131">
        <v>1764</v>
      </c>
      <c r="L18" s="131">
        <v>2178</v>
      </c>
      <c r="M18" s="131">
        <v>735</v>
      </c>
      <c r="N18" s="131">
        <v>1018</v>
      </c>
      <c r="O18" s="148">
        <v>1148</v>
      </c>
      <c r="P18" s="148">
        <v>1328</v>
      </c>
      <c r="Q18" s="148">
        <v>798</v>
      </c>
      <c r="R18" s="148">
        <v>1028</v>
      </c>
      <c r="S18" s="497">
        <f>AB18-K18-M18-O18-Q18</f>
        <v>7525</v>
      </c>
      <c r="T18" s="497">
        <f>AC18-L18-N18-P18-R18</f>
        <v>4624</v>
      </c>
      <c r="U18" s="40"/>
      <c r="V18" s="40"/>
      <c r="W18" s="40"/>
      <c r="X18" s="40"/>
      <c r="Y18" s="40"/>
      <c r="Z18" s="153"/>
      <c r="AA18" s="184">
        <v>22146</v>
      </c>
      <c r="AB18" s="112">
        <v>11970</v>
      </c>
      <c r="AC18" s="185">
        <v>10176</v>
      </c>
      <c r="AD18" s="39" t="s">
        <v>542</v>
      </c>
      <c r="AE18" s="41" t="s">
        <v>542</v>
      </c>
      <c r="AF18" s="108" t="s">
        <v>542</v>
      </c>
    </row>
    <row r="19" spans="1:33" ht="27" customHeight="1" x14ac:dyDescent="0.2">
      <c r="A19" s="129" t="s">
        <v>671</v>
      </c>
      <c r="B19" s="130" t="s">
        <v>672</v>
      </c>
      <c r="C19" s="734" t="s">
        <v>23</v>
      </c>
      <c r="D19" s="39" t="s">
        <v>542</v>
      </c>
      <c r="E19" s="41" t="s">
        <v>542</v>
      </c>
      <c r="F19" s="108" t="s">
        <v>542</v>
      </c>
      <c r="G19" s="164">
        <v>0</v>
      </c>
      <c r="H19" s="41">
        <v>0</v>
      </c>
      <c r="I19" s="41">
        <v>0</v>
      </c>
      <c r="J19" s="41">
        <v>0</v>
      </c>
      <c r="K19" s="131">
        <v>279</v>
      </c>
      <c r="L19" s="131">
        <v>809</v>
      </c>
      <c r="M19" s="131">
        <v>135</v>
      </c>
      <c r="N19" s="131">
        <v>400</v>
      </c>
      <c r="O19" s="148">
        <v>158</v>
      </c>
      <c r="P19" s="148">
        <v>419</v>
      </c>
      <c r="Q19" s="148">
        <v>136</v>
      </c>
      <c r="R19" s="148">
        <v>417</v>
      </c>
      <c r="S19" s="497">
        <f>AB19-K19-M19-O19-Q19</f>
        <v>1990</v>
      </c>
      <c r="T19" s="497">
        <f>AC19-L19-N19-P19-R19</f>
        <v>1967</v>
      </c>
      <c r="U19" s="40"/>
      <c r="V19" s="40"/>
      <c r="W19" s="40"/>
      <c r="X19" s="40"/>
      <c r="Y19" s="40"/>
      <c r="Z19" s="153"/>
      <c r="AA19" s="184">
        <v>6710</v>
      </c>
      <c r="AB19" s="112">
        <v>2698</v>
      </c>
      <c r="AC19" s="185">
        <v>4012</v>
      </c>
      <c r="AD19" s="39" t="s">
        <v>542</v>
      </c>
      <c r="AE19" s="41" t="s">
        <v>542</v>
      </c>
      <c r="AF19" s="108" t="s">
        <v>542</v>
      </c>
      <c r="AG19" s="16"/>
    </row>
    <row r="20" spans="1:33" ht="36" customHeight="1" x14ac:dyDescent="0.2">
      <c r="A20" s="129" t="s">
        <v>673</v>
      </c>
      <c r="B20" s="130" t="s">
        <v>674</v>
      </c>
      <c r="C20" s="734" t="s">
        <v>23</v>
      </c>
      <c r="D20" s="39" t="s">
        <v>542</v>
      </c>
      <c r="E20" s="41" t="s">
        <v>542</v>
      </c>
      <c r="F20" s="108" t="s">
        <v>542</v>
      </c>
      <c r="G20" s="164">
        <v>0</v>
      </c>
      <c r="H20" s="41">
        <v>0</v>
      </c>
      <c r="I20" s="41">
        <v>0</v>
      </c>
      <c r="J20" s="41">
        <v>0</v>
      </c>
      <c r="K20" s="131">
        <v>71</v>
      </c>
      <c r="L20" s="131">
        <v>57</v>
      </c>
      <c r="M20" s="131">
        <v>36</v>
      </c>
      <c r="N20" s="131">
        <v>24</v>
      </c>
      <c r="O20" s="148">
        <v>26</v>
      </c>
      <c r="P20" s="148">
        <v>20</v>
      </c>
      <c r="Q20" s="148">
        <v>25</v>
      </c>
      <c r="R20" s="148">
        <v>35</v>
      </c>
      <c r="S20" s="497">
        <f t="shared" si="1"/>
        <v>15</v>
      </c>
      <c r="T20" s="497">
        <f t="shared" si="1"/>
        <v>17</v>
      </c>
      <c r="U20" s="40"/>
      <c r="V20" s="40"/>
      <c r="W20" s="40"/>
      <c r="X20" s="40"/>
      <c r="Y20" s="40"/>
      <c r="Z20" s="153"/>
      <c r="AA20" s="184">
        <v>326</v>
      </c>
      <c r="AB20" s="112">
        <v>173</v>
      </c>
      <c r="AC20" s="185">
        <v>153</v>
      </c>
      <c r="AD20" s="39" t="s">
        <v>542</v>
      </c>
      <c r="AE20" s="41" t="s">
        <v>542</v>
      </c>
      <c r="AF20" s="108" t="s">
        <v>542</v>
      </c>
    </row>
    <row r="21" spans="1:33" ht="32.25" customHeight="1" x14ac:dyDescent="0.2">
      <c r="A21" s="103" t="s">
        <v>278</v>
      </c>
      <c r="B21" s="259" t="s">
        <v>349</v>
      </c>
      <c r="C21" s="734" t="s">
        <v>23</v>
      </c>
      <c r="D21" s="157">
        <v>1195</v>
      </c>
      <c r="E21" s="48">
        <v>550</v>
      </c>
      <c r="F21" s="96">
        <v>645</v>
      </c>
      <c r="G21" s="164">
        <v>0</v>
      </c>
      <c r="H21" s="41">
        <v>0</v>
      </c>
      <c r="I21" s="41">
        <v>0</v>
      </c>
      <c r="J21" s="41">
        <v>0</v>
      </c>
      <c r="K21" s="131">
        <v>200</v>
      </c>
      <c r="L21" s="131">
        <v>233</v>
      </c>
      <c r="M21" s="131">
        <v>89</v>
      </c>
      <c r="N21" s="131">
        <v>128</v>
      </c>
      <c r="O21" s="148">
        <v>113</v>
      </c>
      <c r="P21" s="148">
        <v>179</v>
      </c>
      <c r="Q21" s="148">
        <v>101</v>
      </c>
      <c r="R21" s="148">
        <v>133</v>
      </c>
      <c r="S21" s="497">
        <f t="shared" si="1"/>
        <v>38</v>
      </c>
      <c r="T21" s="497">
        <f t="shared" si="1"/>
        <v>76</v>
      </c>
      <c r="U21" s="40"/>
      <c r="V21" s="40"/>
      <c r="W21" s="40"/>
      <c r="X21" s="40"/>
      <c r="Y21" s="40"/>
      <c r="Z21" s="153"/>
      <c r="AA21" s="184">
        <v>1290</v>
      </c>
      <c r="AB21" s="112">
        <v>541</v>
      </c>
      <c r="AC21" s="185">
        <v>749</v>
      </c>
      <c r="AD21" s="534">
        <f>AA21/D21</f>
        <v>1.0794979079497908</v>
      </c>
      <c r="AE21" s="404">
        <f>AB21/E21</f>
        <v>0.98363636363636364</v>
      </c>
      <c r="AF21" s="535">
        <f>AC21/F21</f>
        <v>1.1612403100775195</v>
      </c>
    </row>
    <row r="22" spans="1:33" ht="33" customHeight="1" x14ac:dyDescent="0.2">
      <c r="A22" s="129" t="s">
        <v>133</v>
      </c>
      <c r="B22" s="130" t="s">
        <v>675</v>
      </c>
      <c r="C22" s="734" t="s">
        <v>23</v>
      </c>
      <c r="D22" s="39" t="s">
        <v>542</v>
      </c>
      <c r="E22" s="41" t="s">
        <v>542</v>
      </c>
      <c r="F22" s="108" t="s">
        <v>542</v>
      </c>
      <c r="G22" s="164">
        <v>0</v>
      </c>
      <c r="H22" s="41">
        <v>0</v>
      </c>
      <c r="I22" s="41">
        <v>0</v>
      </c>
      <c r="J22" s="41">
        <v>0</v>
      </c>
      <c r="K22" s="131">
        <v>1320</v>
      </c>
      <c r="L22" s="131">
        <v>1628</v>
      </c>
      <c r="M22" s="131">
        <v>754</v>
      </c>
      <c r="N22" s="131">
        <v>1051</v>
      </c>
      <c r="O22" s="148">
        <v>1504</v>
      </c>
      <c r="P22" s="148">
        <v>1873</v>
      </c>
      <c r="Q22" s="148">
        <v>811</v>
      </c>
      <c r="R22" s="148">
        <v>1006</v>
      </c>
      <c r="S22" s="497">
        <f t="shared" si="1"/>
        <v>478</v>
      </c>
      <c r="T22" s="497">
        <f t="shared" si="1"/>
        <v>709</v>
      </c>
      <c r="U22" s="40"/>
      <c r="V22" s="40"/>
      <c r="W22" s="40"/>
      <c r="X22" s="40"/>
      <c r="Y22" s="40"/>
      <c r="Z22" s="153"/>
      <c r="AA22" s="184">
        <v>11134</v>
      </c>
      <c r="AB22" s="112">
        <v>4867</v>
      </c>
      <c r="AC22" s="185">
        <v>6267</v>
      </c>
      <c r="AD22" s="39" t="s">
        <v>542</v>
      </c>
      <c r="AE22" s="41" t="s">
        <v>542</v>
      </c>
      <c r="AF22" s="108" t="s">
        <v>542</v>
      </c>
    </row>
    <row r="23" spans="1:33" ht="31.5" customHeight="1" x14ac:dyDescent="0.2">
      <c r="A23" s="132" t="s">
        <v>676</v>
      </c>
      <c r="B23" s="140" t="s">
        <v>687</v>
      </c>
      <c r="C23" s="734" t="s">
        <v>23</v>
      </c>
      <c r="D23" s="39" t="s">
        <v>542</v>
      </c>
      <c r="E23" s="41" t="s">
        <v>542</v>
      </c>
      <c r="F23" s="108" t="s">
        <v>542</v>
      </c>
      <c r="G23" s="164">
        <v>0</v>
      </c>
      <c r="H23" s="41">
        <v>0</v>
      </c>
      <c r="I23" s="41">
        <v>0</v>
      </c>
      <c r="J23" s="41">
        <v>0</v>
      </c>
      <c r="K23" s="131">
        <v>25</v>
      </c>
      <c r="L23" s="131">
        <v>31</v>
      </c>
      <c r="M23" s="131">
        <v>12</v>
      </c>
      <c r="N23" s="131">
        <v>7</v>
      </c>
      <c r="O23" s="148">
        <v>21</v>
      </c>
      <c r="P23" s="148">
        <v>10</v>
      </c>
      <c r="Q23" s="148">
        <v>4</v>
      </c>
      <c r="R23" s="148">
        <v>4</v>
      </c>
      <c r="S23" s="497">
        <f t="shared" si="1"/>
        <v>2</v>
      </c>
      <c r="T23" s="497">
        <f t="shared" si="1"/>
        <v>1</v>
      </c>
      <c r="U23" s="40"/>
      <c r="V23" s="40"/>
      <c r="W23" s="40"/>
      <c r="X23" s="40"/>
      <c r="Y23" s="40"/>
      <c r="Z23" s="153"/>
      <c r="AA23" s="184">
        <v>117</v>
      </c>
      <c r="AB23" s="112">
        <v>64</v>
      </c>
      <c r="AC23" s="185">
        <v>53</v>
      </c>
      <c r="AD23" s="39" t="s">
        <v>542</v>
      </c>
      <c r="AE23" s="41" t="s">
        <v>542</v>
      </c>
      <c r="AF23" s="108" t="s">
        <v>542</v>
      </c>
    </row>
    <row r="24" spans="1:33" ht="31.5" customHeight="1" x14ac:dyDescent="0.2">
      <c r="A24" s="132" t="s">
        <v>138</v>
      </c>
      <c r="B24" s="140" t="s">
        <v>686</v>
      </c>
      <c r="C24" s="161" t="s">
        <v>23</v>
      </c>
      <c r="D24" s="39" t="s">
        <v>542</v>
      </c>
      <c r="E24" s="41" t="s">
        <v>542</v>
      </c>
      <c r="F24" s="108" t="s">
        <v>542</v>
      </c>
      <c r="G24" s="164">
        <v>0</v>
      </c>
      <c r="H24" s="41">
        <v>0</v>
      </c>
      <c r="I24" s="41">
        <v>0</v>
      </c>
      <c r="J24" s="41">
        <v>0</v>
      </c>
      <c r="K24" s="131">
        <v>1699</v>
      </c>
      <c r="L24" s="131">
        <v>2159</v>
      </c>
      <c r="M24" s="131">
        <v>751</v>
      </c>
      <c r="N24" s="131">
        <v>1053</v>
      </c>
      <c r="O24" s="131">
        <v>1168</v>
      </c>
      <c r="P24" s="131">
        <v>1401</v>
      </c>
      <c r="Q24" s="131">
        <v>804</v>
      </c>
      <c r="R24" s="131">
        <v>1009</v>
      </c>
      <c r="S24" s="496">
        <f t="shared" si="1"/>
        <v>5220</v>
      </c>
      <c r="T24" s="496">
        <f t="shared" si="1"/>
        <v>3364</v>
      </c>
      <c r="U24" s="40"/>
      <c r="V24" s="40"/>
      <c r="W24" s="40"/>
      <c r="X24" s="40"/>
      <c r="Y24" s="40"/>
      <c r="Z24" s="153"/>
      <c r="AA24" s="184">
        <v>18628</v>
      </c>
      <c r="AB24" s="112">
        <v>9642</v>
      </c>
      <c r="AC24" s="185">
        <v>8986</v>
      </c>
      <c r="AD24" s="39" t="s">
        <v>542</v>
      </c>
      <c r="AE24" s="41" t="s">
        <v>542</v>
      </c>
      <c r="AF24" s="108" t="s">
        <v>542</v>
      </c>
    </row>
    <row r="25" spans="1:33" ht="31.5" customHeight="1" x14ac:dyDescent="0.2">
      <c r="A25" s="129" t="s">
        <v>123</v>
      </c>
      <c r="B25" s="130" t="s">
        <v>677</v>
      </c>
      <c r="C25" s="161" t="s">
        <v>23</v>
      </c>
      <c r="D25" s="39" t="s">
        <v>542</v>
      </c>
      <c r="E25" s="41" t="s">
        <v>542</v>
      </c>
      <c r="F25" s="108" t="s">
        <v>542</v>
      </c>
      <c r="G25" s="164">
        <v>0</v>
      </c>
      <c r="H25" s="41">
        <v>0</v>
      </c>
      <c r="I25" s="41">
        <v>0</v>
      </c>
      <c r="J25" s="41">
        <v>0</v>
      </c>
      <c r="K25" s="48">
        <v>0</v>
      </c>
      <c r="L25" s="48">
        <v>0</v>
      </c>
      <c r="M25" s="131" t="s">
        <v>57</v>
      </c>
      <c r="N25" s="131" t="s">
        <v>57</v>
      </c>
      <c r="O25" s="131" t="s">
        <v>57</v>
      </c>
      <c r="P25" s="131" t="s">
        <v>57</v>
      </c>
      <c r="Q25" s="131" t="s">
        <v>57</v>
      </c>
      <c r="R25" s="131" t="s">
        <v>57</v>
      </c>
      <c r="S25" s="496" t="s">
        <v>57</v>
      </c>
      <c r="T25" s="496" t="s">
        <v>57</v>
      </c>
      <c r="U25" s="40"/>
      <c r="V25" s="40"/>
      <c r="W25" s="40"/>
      <c r="X25" s="40"/>
      <c r="Y25" s="40"/>
      <c r="Z25" s="153"/>
      <c r="AA25" s="184">
        <v>2</v>
      </c>
      <c r="AB25" s="131" t="s">
        <v>57</v>
      </c>
      <c r="AC25" s="131" t="s">
        <v>57</v>
      </c>
      <c r="AD25" s="39" t="s">
        <v>542</v>
      </c>
      <c r="AE25" s="41" t="s">
        <v>542</v>
      </c>
      <c r="AF25" s="108" t="s">
        <v>542</v>
      </c>
    </row>
    <row r="26" spans="1:33" ht="30" customHeight="1" x14ac:dyDescent="0.2">
      <c r="A26" s="129" t="s">
        <v>129</v>
      </c>
      <c r="B26" s="130" t="s">
        <v>678</v>
      </c>
      <c r="C26" s="734" t="s">
        <v>23</v>
      </c>
      <c r="D26" s="39" t="s">
        <v>542</v>
      </c>
      <c r="E26" s="41" t="s">
        <v>542</v>
      </c>
      <c r="F26" s="108" t="s">
        <v>542</v>
      </c>
      <c r="G26" s="164">
        <v>0</v>
      </c>
      <c r="H26" s="41">
        <v>0</v>
      </c>
      <c r="I26" s="41">
        <v>0</v>
      </c>
      <c r="J26" s="41">
        <v>0</v>
      </c>
      <c r="K26" s="48">
        <v>0</v>
      </c>
      <c r="L26" s="48">
        <v>0</v>
      </c>
      <c r="M26" s="131" t="s">
        <v>57</v>
      </c>
      <c r="N26" s="131" t="s">
        <v>57</v>
      </c>
      <c r="O26" s="131" t="s">
        <v>57</v>
      </c>
      <c r="P26" s="131" t="s">
        <v>57</v>
      </c>
      <c r="Q26" s="131" t="s">
        <v>57</v>
      </c>
      <c r="R26" s="131" t="s">
        <v>57</v>
      </c>
      <c r="S26" s="497" t="s">
        <v>57</v>
      </c>
      <c r="T26" s="497" t="s">
        <v>57</v>
      </c>
      <c r="U26" s="40"/>
      <c r="V26" s="40"/>
      <c r="W26" s="40"/>
      <c r="X26" s="40"/>
      <c r="Y26" s="40"/>
      <c r="Z26" s="153"/>
      <c r="AA26" s="184">
        <v>81</v>
      </c>
      <c r="AB26" s="131" t="s">
        <v>57</v>
      </c>
      <c r="AC26" s="131" t="s">
        <v>57</v>
      </c>
      <c r="AD26" s="39" t="s">
        <v>542</v>
      </c>
      <c r="AE26" s="41" t="s">
        <v>542</v>
      </c>
      <c r="AF26" s="108" t="s">
        <v>542</v>
      </c>
    </row>
    <row r="27" spans="1:33" ht="39" customHeight="1" x14ac:dyDescent="0.2">
      <c r="A27" s="129" t="s">
        <v>679</v>
      </c>
      <c r="B27" s="130" t="s">
        <v>680</v>
      </c>
      <c r="C27" s="734" t="s">
        <v>23</v>
      </c>
      <c r="D27" s="39" t="s">
        <v>542</v>
      </c>
      <c r="E27" s="41" t="s">
        <v>542</v>
      </c>
      <c r="F27" s="108" t="s">
        <v>542</v>
      </c>
      <c r="G27" s="164">
        <v>0</v>
      </c>
      <c r="H27" s="41">
        <v>0</v>
      </c>
      <c r="I27" s="41">
        <v>0</v>
      </c>
      <c r="J27" s="41">
        <v>0</v>
      </c>
      <c r="K27" s="48">
        <v>0</v>
      </c>
      <c r="L27" s="48">
        <v>0</v>
      </c>
      <c r="M27" s="131" t="s">
        <v>57</v>
      </c>
      <c r="N27" s="131" t="s">
        <v>57</v>
      </c>
      <c r="O27" s="131" t="s">
        <v>57</v>
      </c>
      <c r="P27" s="131" t="s">
        <v>57</v>
      </c>
      <c r="Q27" s="131" t="s">
        <v>57</v>
      </c>
      <c r="R27" s="131" t="s">
        <v>57</v>
      </c>
      <c r="S27" s="497" t="s">
        <v>57</v>
      </c>
      <c r="T27" s="497" t="s">
        <v>57</v>
      </c>
      <c r="U27" s="40"/>
      <c r="V27" s="40"/>
      <c r="W27" s="40"/>
      <c r="X27" s="40"/>
      <c r="Y27" s="40"/>
      <c r="Z27" s="153"/>
      <c r="AA27" s="184">
        <v>66</v>
      </c>
      <c r="AB27" s="131" t="s">
        <v>57</v>
      </c>
      <c r="AC27" s="131" t="s">
        <v>57</v>
      </c>
      <c r="AD27" s="39" t="s">
        <v>542</v>
      </c>
      <c r="AE27" s="41" t="s">
        <v>542</v>
      </c>
      <c r="AF27" s="108" t="s">
        <v>542</v>
      </c>
    </row>
    <row r="28" spans="1:33" ht="39.75" customHeight="1" x14ac:dyDescent="0.2">
      <c r="A28" s="129" t="s">
        <v>148</v>
      </c>
      <c r="B28" s="130" t="s">
        <v>681</v>
      </c>
      <c r="C28" s="734" t="s">
        <v>23</v>
      </c>
      <c r="D28" s="39" t="s">
        <v>542</v>
      </c>
      <c r="E28" s="41" t="s">
        <v>542</v>
      </c>
      <c r="F28" s="108" t="s">
        <v>542</v>
      </c>
      <c r="G28" s="164">
        <v>0</v>
      </c>
      <c r="H28" s="41">
        <v>0</v>
      </c>
      <c r="I28" s="41">
        <v>0</v>
      </c>
      <c r="J28" s="41">
        <v>0</v>
      </c>
      <c r="K28" s="48">
        <v>0</v>
      </c>
      <c r="L28" s="48">
        <v>0</v>
      </c>
      <c r="M28" s="131" t="s">
        <v>57</v>
      </c>
      <c r="N28" s="131" t="s">
        <v>57</v>
      </c>
      <c r="O28" s="131" t="s">
        <v>57</v>
      </c>
      <c r="P28" s="131" t="s">
        <v>57</v>
      </c>
      <c r="Q28" s="131" t="s">
        <v>57</v>
      </c>
      <c r="R28" s="131" t="s">
        <v>57</v>
      </c>
      <c r="S28" s="497" t="s">
        <v>57</v>
      </c>
      <c r="T28" s="497" t="s">
        <v>57</v>
      </c>
      <c r="U28" s="40"/>
      <c r="V28" s="40"/>
      <c r="W28" s="40"/>
      <c r="X28" s="40"/>
      <c r="Y28" s="40"/>
      <c r="Z28" s="153"/>
      <c r="AA28" s="184">
        <v>0</v>
      </c>
      <c r="AB28" s="131" t="s">
        <v>57</v>
      </c>
      <c r="AC28" s="131" t="s">
        <v>57</v>
      </c>
      <c r="AD28" s="39" t="s">
        <v>542</v>
      </c>
      <c r="AE28" s="41" t="s">
        <v>542</v>
      </c>
      <c r="AF28" s="108" t="s">
        <v>542</v>
      </c>
      <c r="AG28" s="470"/>
    </row>
    <row r="29" spans="1:33" ht="25.5" customHeight="1" thickBot="1" x14ac:dyDescent="0.25">
      <c r="A29" s="1393" t="s">
        <v>705</v>
      </c>
      <c r="B29" s="1394"/>
      <c r="C29" s="197"/>
      <c r="D29" s="1405" t="s">
        <v>542</v>
      </c>
      <c r="E29" s="1244"/>
      <c r="F29" s="1406"/>
      <c r="G29" s="1396">
        <v>0</v>
      </c>
      <c r="H29" s="1244"/>
      <c r="I29" s="1244">
        <v>0</v>
      </c>
      <c r="J29" s="1244"/>
      <c r="K29" s="1384">
        <v>6069</v>
      </c>
      <c r="L29" s="1384"/>
      <c r="M29" s="1384">
        <v>2756</v>
      </c>
      <c r="N29" s="1397"/>
      <c r="O29" s="1384">
        <v>3761</v>
      </c>
      <c r="P29" s="1397"/>
      <c r="Q29" s="1384">
        <v>2913</v>
      </c>
      <c r="R29" s="1397"/>
      <c r="S29" s="1385">
        <f>AA29-Q29-O29-M29-K29</f>
        <v>17219</v>
      </c>
      <c r="T29" s="1401"/>
      <c r="U29" s="1391"/>
      <c r="V29" s="1391"/>
      <c r="W29" s="1391"/>
      <c r="X29" s="1391"/>
      <c r="Y29" s="794"/>
      <c r="Z29" s="197"/>
      <c r="AA29" s="1387">
        <v>32718</v>
      </c>
      <c r="AB29" s="1402"/>
      <c r="AC29" s="1403"/>
      <c r="AD29" s="1405" t="s">
        <v>542</v>
      </c>
      <c r="AE29" s="1244"/>
      <c r="AF29" s="1406"/>
      <c r="AG29" s="470"/>
    </row>
    <row r="30" spans="1:33" ht="10.5" customHeight="1" x14ac:dyDescent="0.2">
      <c r="A30" s="1382"/>
      <c r="B30" s="1383"/>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row>
    <row r="32" spans="1:33" ht="15.75" x14ac:dyDescent="0.25">
      <c r="A32" s="219" t="s">
        <v>682</v>
      </c>
      <c r="B32" s="218"/>
    </row>
    <row r="33" spans="1:32" ht="18.75" customHeight="1" x14ac:dyDescent="0.2">
      <c r="A33" s="32" t="s">
        <v>492</v>
      </c>
    </row>
    <row r="34" spans="1:32" ht="4.5" customHeight="1" thickBot="1" x14ac:dyDescent="0.25"/>
    <row r="35" spans="1:32" s="11" customFormat="1" ht="27" customHeight="1" x14ac:dyDescent="0.25">
      <c r="A35" s="1214" t="s">
        <v>347</v>
      </c>
      <c r="B35" s="1217" t="s">
        <v>268</v>
      </c>
      <c r="C35" s="1219" t="s">
        <v>180</v>
      </c>
      <c r="D35" s="1194" t="s">
        <v>703</v>
      </c>
      <c r="E35" s="1195"/>
      <c r="F35" s="1196"/>
      <c r="G35" s="1230" t="s">
        <v>6</v>
      </c>
      <c r="H35" s="1205"/>
      <c r="I35" s="1193" t="s">
        <v>7</v>
      </c>
      <c r="J35" s="1205"/>
      <c r="K35" s="1193" t="s">
        <v>8</v>
      </c>
      <c r="L35" s="1205"/>
      <c r="M35" s="1193" t="s">
        <v>9</v>
      </c>
      <c r="N35" s="1205"/>
      <c r="O35" s="1193" t="s">
        <v>10</v>
      </c>
      <c r="P35" s="1205"/>
      <c r="Q35" s="1193" t="s">
        <v>11</v>
      </c>
      <c r="R35" s="1205"/>
      <c r="S35" s="1193" t="s">
        <v>12</v>
      </c>
      <c r="T35" s="1205"/>
      <c r="U35" s="1193" t="s">
        <v>13</v>
      </c>
      <c r="V35" s="1205"/>
      <c r="W35" s="1193" t="s">
        <v>14</v>
      </c>
      <c r="X35" s="1205"/>
      <c r="Y35" s="1193" t="s">
        <v>15</v>
      </c>
      <c r="Z35" s="1230"/>
      <c r="AA35" s="1194" t="s">
        <v>704</v>
      </c>
      <c r="AB35" s="1195"/>
      <c r="AC35" s="1196"/>
      <c r="AD35" s="1195" t="s">
        <v>269</v>
      </c>
      <c r="AE35" s="1195"/>
      <c r="AF35" s="1196"/>
    </row>
    <row r="36" spans="1:32" ht="30" customHeight="1" x14ac:dyDescent="0.2">
      <c r="A36" s="1215"/>
      <c r="B36" s="1218"/>
      <c r="C36" s="1220"/>
      <c r="D36" s="1197"/>
      <c r="E36" s="1198"/>
      <c r="F36" s="1199"/>
      <c r="G36" s="1414" t="s">
        <v>0</v>
      </c>
      <c r="H36" s="1414"/>
      <c r="I36" s="1414"/>
      <c r="J36" s="1414"/>
      <c r="K36" s="1414"/>
      <c r="L36" s="1414"/>
      <c r="M36" s="1414"/>
      <c r="N36" s="1414"/>
      <c r="O36" s="1414"/>
      <c r="P36" s="1414"/>
      <c r="Q36" s="1414"/>
      <c r="R36" s="1414"/>
      <c r="S36" s="1414"/>
      <c r="T36" s="1414"/>
      <c r="U36" s="1414"/>
      <c r="V36" s="1414"/>
      <c r="W36" s="1414"/>
      <c r="X36" s="1414"/>
      <c r="Y36" s="1414"/>
      <c r="Z36" s="1414"/>
      <c r="AA36" s="1197"/>
      <c r="AB36" s="1198"/>
      <c r="AC36" s="1199"/>
      <c r="AD36" s="1198"/>
      <c r="AE36" s="1198"/>
      <c r="AF36" s="1199"/>
    </row>
    <row r="37" spans="1:32" ht="21" customHeight="1" thickBot="1" x14ac:dyDescent="0.25">
      <c r="A37" s="1216"/>
      <c r="B37" s="1179"/>
      <c r="C37" s="1181"/>
      <c r="D37" s="87" t="s">
        <v>18</v>
      </c>
      <c r="E37" s="81" t="s">
        <v>16</v>
      </c>
      <c r="F37" s="170" t="s">
        <v>17</v>
      </c>
      <c r="G37" s="171" t="s">
        <v>16</v>
      </c>
      <c r="H37" s="81" t="s">
        <v>17</v>
      </c>
      <c r="I37" s="81" t="s">
        <v>16</v>
      </c>
      <c r="J37" s="81" t="s">
        <v>17</v>
      </c>
      <c r="K37" s="81" t="s">
        <v>16</v>
      </c>
      <c r="L37" s="81" t="s">
        <v>17</v>
      </c>
      <c r="M37" s="81" t="s">
        <v>16</v>
      </c>
      <c r="N37" s="81" t="s">
        <v>17</v>
      </c>
      <c r="O37" s="81" t="s">
        <v>16</v>
      </c>
      <c r="P37" s="81" t="s">
        <v>17</v>
      </c>
      <c r="Q37" s="81" t="s">
        <v>16</v>
      </c>
      <c r="R37" s="81" t="s">
        <v>17</v>
      </c>
      <c r="S37" s="81" t="s">
        <v>16</v>
      </c>
      <c r="T37" s="81" t="s">
        <v>17</v>
      </c>
      <c r="U37" s="81" t="s">
        <v>16</v>
      </c>
      <c r="V37" s="81" t="s">
        <v>17</v>
      </c>
      <c r="W37" s="81" t="s">
        <v>16</v>
      </c>
      <c r="X37" s="81" t="s">
        <v>17</v>
      </c>
      <c r="Y37" s="81" t="s">
        <v>16</v>
      </c>
      <c r="Z37" s="173" t="s">
        <v>17</v>
      </c>
      <c r="AA37" s="87" t="s">
        <v>18</v>
      </c>
      <c r="AB37" s="81" t="s">
        <v>16</v>
      </c>
      <c r="AC37" s="170" t="s">
        <v>17</v>
      </c>
      <c r="AD37" s="171" t="s">
        <v>18</v>
      </c>
      <c r="AE37" s="81" t="s">
        <v>16</v>
      </c>
      <c r="AF37" s="170" t="s">
        <v>17</v>
      </c>
    </row>
    <row r="38" spans="1:32" ht="25.5" x14ac:dyDescent="0.2">
      <c r="A38" s="129" t="s">
        <v>79</v>
      </c>
      <c r="B38" s="130" t="s">
        <v>270</v>
      </c>
      <c r="C38" s="161" t="s">
        <v>23</v>
      </c>
      <c r="D38" s="39" t="s">
        <v>542</v>
      </c>
      <c r="E38" s="41" t="s">
        <v>542</v>
      </c>
      <c r="F38" s="108" t="s">
        <v>542</v>
      </c>
      <c r="G38" s="164">
        <v>0</v>
      </c>
      <c r="H38" s="41">
        <v>0</v>
      </c>
      <c r="I38" s="41">
        <v>0</v>
      </c>
      <c r="J38" s="41">
        <v>0</v>
      </c>
      <c r="K38" s="48">
        <v>0</v>
      </c>
      <c r="L38" s="48">
        <v>0</v>
      </c>
      <c r="M38" s="48">
        <v>190</v>
      </c>
      <c r="N38" s="48">
        <v>209</v>
      </c>
      <c r="O38" s="48">
        <v>65</v>
      </c>
      <c r="P38" s="48">
        <v>66</v>
      </c>
      <c r="Q38" s="48">
        <v>91</v>
      </c>
      <c r="R38" s="48">
        <v>112</v>
      </c>
      <c r="S38" s="724">
        <f>AB38-Q38-O38-M38-K38-I38</f>
        <v>58</v>
      </c>
      <c r="T38" s="724">
        <f>AC38-R38-P38-N38-J38</f>
        <v>41</v>
      </c>
      <c r="U38" s="41"/>
      <c r="V38" s="41"/>
      <c r="W38" s="41"/>
      <c r="X38" s="41"/>
      <c r="Y38" s="41"/>
      <c r="Z38" s="161"/>
      <c r="AA38" s="39">
        <v>832</v>
      </c>
      <c r="AB38" s="41">
        <v>404</v>
      </c>
      <c r="AC38" s="108">
        <v>428</v>
      </c>
      <c r="AD38" s="164" t="s">
        <v>542</v>
      </c>
      <c r="AE38" s="41" t="s">
        <v>542</v>
      </c>
      <c r="AF38" s="108" t="s">
        <v>542</v>
      </c>
    </row>
    <row r="39" spans="1:32" ht="25.5" x14ac:dyDescent="0.2">
      <c r="A39" s="129" t="s">
        <v>82</v>
      </c>
      <c r="B39" s="130" t="s">
        <v>271</v>
      </c>
      <c r="C39" s="161" t="s">
        <v>23</v>
      </c>
      <c r="D39" s="39" t="s">
        <v>542</v>
      </c>
      <c r="E39" s="41" t="s">
        <v>542</v>
      </c>
      <c r="F39" s="108" t="s">
        <v>542</v>
      </c>
      <c r="G39" s="164">
        <v>0</v>
      </c>
      <c r="H39" s="41">
        <v>0</v>
      </c>
      <c r="I39" s="41">
        <v>0</v>
      </c>
      <c r="J39" s="41">
        <v>0</v>
      </c>
      <c r="K39" s="48">
        <v>0</v>
      </c>
      <c r="L39" s="48">
        <v>0</v>
      </c>
      <c r="M39" s="48">
        <v>80</v>
      </c>
      <c r="N39" s="48">
        <v>83</v>
      </c>
      <c r="O39" s="48">
        <v>17</v>
      </c>
      <c r="P39" s="48">
        <v>19</v>
      </c>
      <c r="Q39" s="48">
        <v>14</v>
      </c>
      <c r="R39" s="48">
        <v>36</v>
      </c>
      <c r="S39" s="724">
        <f t="shared" ref="S39:S53" si="2">AB39-Q39-O39-M39-K39-I39</f>
        <v>4</v>
      </c>
      <c r="T39" s="724">
        <f t="shared" ref="T39:T53" si="3">AC39-R39-P39-N39-J39</f>
        <v>6</v>
      </c>
      <c r="U39" s="41"/>
      <c r="V39" s="41"/>
      <c r="W39" s="41"/>
      <c r="X39" s="41"/>
      <c r="Y39" s="41"/>
      <c r="Z39" s="161"/>
      <c r="AA39" s="39">
        <v>259</v>
      </c>
      <c r="AB39" s="41">
        <v>115</v>
      </c>
      <c r="AC39" s="108">
        <v>144</v>
      </c>
      <c r="AD39" s="164" t="s">
        <v>542</v>
      </c>
      <c r="AE39" s="41" t="s">
        <v>542</v>
      </c>
      <c r="AF39" s="108" t="s">
        <v>542</v>
      </c>
    </row>
    <row r="40" spans="1:32" ht="25.5" x14ac:dyDescent="0.2">
      <c r="A40" s="129" t="s">
        <v>84</v>
      </c>
      <c r="B40" s="130" t="s">
        <v>272</v>
      </c>
      <c r="C40" s="161" t="s">
        <v>23</v>
      </c>
      <c r="D40" s="39" t="s">
        <v>542</v>
      </c>
      <c r="E40" s="41" t="s">
        <v>542</v>
      </c>
      <c r="F40" s="108" t="s">
        <v>542</v>
      </c>
      <c r="G40" s="164">
        <v>0</v>
      </c>
      <c r="H40" s="41">
        <v>0</v>
      </c>
      <c r="I40" s="41">
        <v>0</v>
      </c>
      <c r="J40" s="41">
        <v>0</v>
      </c>
      <c r="K40" s="48">
        <v>0</v>
      </c>
      <c r="L40" s="48">
        <v>0</v>
      </c>
      <c r="M40" s="48">
        <v>111</v>
      </c>
      <c r="N40" s="48">
        <v>158</v>
      </c>
      <c r="O40" s="48">
        <v>103</v>
      </c>
      <c r="P40" s="48">
        <v>152</v>
      </c>
      <c r="Q40" s="48">
        <v>45</v>
      </c>
      <c r="R40" s="48">
        <v>47</v>
      </c>
      <c r="S40" s="724">
        <f t="shared" si="2"/>
        <v>46</v>
      </c>
      <c r="T40" s="724">
        <f t="shared" si="3"/>
        <v>57</v>
      </c>
      <c r="U40" s="41"/>
      <c r="V40" s="41"/>
      <c r="W40" s="41"/>
      <c r="X40" s="41"/>
      <c r="Y40" s="41"/>
      <c r="Z40" s="161"/>
      <c r="AA40" s="39">
        <v>719</v>
      </c>
      <c r="AB40" s="41">
        <v>305</v>
      </c>
      <c r="AC40" s="108">
        <v>414</v>
      </c>
      <c r="AD40" s="164" t="s">
        <v>542</v>
      </c>
      <c r="AE40" s="41" t="s">
        <v>542</v>
      </c>
      <c r="AF40" s="108" t="s">
        <v>542</v>
      </c>
    </row>
    <row r="41" spans="1:32" ht="36" customHeight="1" x14ac:dyDescent="0.2">
      <c r="A41" s="129" t="s">
        <v>95</v>
      </c>
      <c r="B41" s="130" t="s">
        <v>664</v>
      </c>
      <c r="C41" s="161" t="s">
        <v>23</v>
      </c>
      <c r="D41" s="39" t="s">
        <v>542</v>
      </c>
      <c r="E41" s="41" t="s">
        <v>542</v>
      </c>
      <c r="F41" s="108" t="s">
        <v>542</v>
      </c>
      <c r="G41" s="164">
        <v>0</v>
      </c>
      <c r="H41" s="41">
        <v>0</v>
      </c>
      <c r="I41" s="41">
        <v>0</v>
      </c>
      <c r="J41" s="41">
        <v>0</v>
      </c>
      <c r="K41" s="48">
        <v>0</v>
      </c>
      <c r="L41" s="48">
        <v>0</v>
      </c>
      <c r="M41" s="48">
        <v>0</v>
      </c>
      <c r="N41" s="48">
        <v>0</v>
      </c>
      <c r="O41" s="48">
        <v>0</v>
      </c>
      <c r="P41" s="48">
        <v>0</v>
      </c>
      <c r="Q41" s="48">
        <v>0</v>
      </c>
      <c r="R41" s="48">
        <v>1</v>
      </c>
      <c r="S41" s="724">
        <f t="shared" si="2"/>
        <v>0</v>
      </c>
      <c r="T41" s="724">
        <f t="shared" si="3"/>
        <v>0</v>
      </c>
      <c r="U41" s="41"/>
      <c r="V41" s="41"/>
      <c r="W41" s="41"/>
      <c r="X41" s="41"/>
      <c r="Y41" s="41"/>
      <c r="Z41" s="161"/>
      <c r="AA41" s="39">
        <v>1</v>
      </c>
      <c r="AB41" s="41">
        <v>0</v>
      </c>
      <c r="AC41" s="108">
        <v>1</v>
      </c>
      <c r="AD41" s="164" t="s">
        <v>542</v>
      </c>
      <c r="AE41" s="41" t="s">
        <v>542</v>
      </c>
      <c r="AF41" s="108" t="s">
        <v>542</v>
      </c>
    </row>
    <row r="42" spans="1:32" s="93" customFormat="1" ht="39" customHeight="1" x14ac:dyDescent="0.2">
      <c r="A42" s="133" t="s">
        <v>277</v>
      </c>
      <c r="B42" s="258" t="s">
        <v>273</v>
      </c>
      <c r="C42" s="161" t="s">
        <v>23</v>
      </c>
      <c r="D42" s="39" t="s">
        <v>542</v>
      </c>
      <c r="E42" s="41" t="s">
        <v>542</v>
      </c>
      <c r="F42" s="108" t="s">
        <v>542</v>
      </c>
      <c r="G42" s="164">
        <v>0</v>
      </c>
      <c r="H42" s="41">
        <v>0</v>
      </c>
      <c r="I42" s="41">
        <v>0</v>
      </c>
      <c r="J42" s="41">
        <v>0</v>
      </c>
      <c r="K42" s="48">
        <v>0</v>
      </c>
      <c r="L42" s="48">
        <v>0</v>
      </c>
      <c r="M42" s="48">
        <v>0</v>
      </c>
      <c r="N42" s="48">
        <v>0</v>
      </c>
      <c r="O42" s="48">
        <v>0</v>
      </c>
      <c r="P42" s="48">
        <v>0</v>
      </c>
      <c r="Q42" s="48">
        <v>28</v>
      </c>
      <c r="R42" s="48">
        <v>39</v>
      </c>
      <c r="S42" s="724">
        <f t="shared" si="2"/>
        <v>39</v>
      </c>
      <c r="T42" s="724">
        <f t="shared" si="3"/>
        <v>36</v>
      </c>
      <c r="U42" s="261"/>
      <c r="V42" s="261"/>
      <c r="W42" s="261"/>
      <c r="X42" s="261"/>
      <c r="Y42" s="261"/>
      <c r="Z42" s="262"/>
      <c r="AA42" s="39">
        <v>142</v>
      </c>
      <c r="AB42" s="41">
        <v>67</v>
      </c>
      <c r="AC42" s="108">
        <v>75</v>
      </c>
      <c r="AD42" s="164" t="s">
        <v>542</v>
      </c>
      <c r="AE42" s="41" t="s">
        <v>542</v>
      </c>
      <c r="AF42" s="108" t="s">
        <v>542</v>
      </c>
    </row>
    <row r="43" spans="1:32" s="93" customFormat="1" ht="28.5" customHeight="1" x14ac:dyDescent="0.2">
      <c r="A43" s="129" t="s">
        <v>86</v>
      </c>
      <c r="B43" s="130" t="s">
        <v>665</v>
      </c>
      <c r="C43" s="161" t="s">
        <v>23</v>
      </c>
      <c r="D43" s="39" t="s">
        <v>542</v>
      </c>
      <c r="E43" s="41" t="s">
        <v>542</v>
      </c>
      <c r="F43" s="108" t="s">
        <v>542</v>
      </c>
      <c r="G43" s="164">
        <v>0</v>
      </c>
      <c r="H43" s="41">
        <v>0</v>
      </c>
      <c r="I43" s="41">
        <v>0</v>
      </c>
      <c r="J43" s="41">
        <v>0</v>
      </c>
      <c r="K43" s="48">
        <v>0</v>
      </c>
      <c r="L43" s="48">
        <v>0</v>
      </c>
      <c r="M43" s="48">
        <v>0</v>
      </c>
      <c r="N43" s="48">
        <v>0</v>
      </c>
      <c r="O43" s="48">
        <v>0</v>
      </c>
      <c r="P43" s="48">
        <v>0</v>
      </c>
      <c r="Q43" s="48">
        <v>0</v>
      </c>
      <c r="R43" s="48">
        <v>0</v>
      </c>
      <c r="S43" s="724">
        <f t="shared" si="2"/>
        <v>0</v>
      </c>
      <c r="T43" s="724">
        <f t="shared" si="3"/>
        <v>0</v>
      </c>
      <c r="U43" s="261"/>
      <c r="V43" s="261"/>
      <c r="W43" s="261"/>
      <c r="X43" s="261"/>
      <c r="Y43" s="261"/>
      <c r="Z43" s="262"/>
      <c r="AA43" s="39">
        <v>0</v>
      </c>
      <c r="AB43" s="41">
        <v>0</v>
      </c>
      <c r="AC43" s="108">
        <v>0</v>
      </c>
      <c r="AD43" s="164" t="s">
        <v>542</v>
      </c>
      <c r="AE43" s="41" t="s">
        <v>542</v>
      </c>
      <c r="AF43" s="108" t="s">
        <v>542</v>
      </c>
    </row>
    <row r="44" spans="1:32" s="93" customFormat="1" ht="24.75" customHeight="1" x14ac:dyDescent="0.2">
      <c r="A44" s="129" t="s">
        <v>88</v>
      </c>
      <c r="B44" s="130" t="s">
        <v>666</v>
      </c>
      <c r="C44" s="161" t="s">
        <v>23</v>
      </c>
      <c r="D44" s="39" t="s">
        <v>542</v>
      </c>
      <c r="E44" s="41" t="s">
        <v>542</v>
      </c>
      <c r="F44" s="108" t="s">
        <v>542</v>
      </c>
      <c r="G44" s="164">
        <v>0</v>
      </c>
      <c r="H44" s="41">
        <v>0</v>
      </c>
      <c r="I44" s="41">
        <v>0</v>
      </c>
      <c r="J44" s="41">
        <v>0</v>
      </c>
      <c r="K44" s="48">
        <v>0</v>
      </c>
      <c r="L44" s="48">
        <v>0</v>
      </c>
      <c r="M44" s="48">
        <v>53</v>
      </c>
      <c r="N44" s="48">
        <v>59</v>
      </c>
      <c r="O44" s="48">
        <v>37</v>
      </c>
      <c r="P44" s="48">
        <v>76</v>
      </c>
      <c r="Q44" s="48">
        <v>14</v>
      </c>
      <c r="R44" s="48">
        <v>9</v>
      </c>
      <c r="S44" s="724">
        <f t="shared" si="2"/>
        <v>15</v>
      </c>
      <c r="T44" s="724">
        <f t="shared" si="3"/>
        <v>14</v>
      </c>
      <c r="U44" s="261"/>
      <c r="V44" s="261"/>
      <c r="W44" s="261"/>
      <c r="X44" s="261"/>
      <c r="Y44" s="261"/>
      <c r="Z44" s="262"/>
      <c r="AA44" s="39">
        <v>277</v>
      </c>
      <c r="AB44" s="41">
        <v>119</v>
      </c>
      <c r="AC44" s="108">
        <v>158</v>
      </c>
      <c r="AD44" s="164" t="s">
        <v>542</v>
      </c>
      <c r="AE44" s="41" t="s">
        <v>542</v>
      </c>
      <c r="AF44" s="108" t="s">
        <v>542</v>
      </c>
    </row>
    <row r="45" spans="1:32" s="93" customFormat="1" ht="46.5" customHeight="1" x14ac:dyDescent="0.2">
      <c r="A45" s="129" t="s">
        <v>103</v>
      </c>
      <c r="B45" s="130" t="s">
        <v>667</v>
      </c>
      <c r="C45" s="161" t="s">
        <v>23</v>
      </c>
      <c r="D45" s="39" t="s">
        <v>542</v>
      </c>
      <c r="E45" s="41" t="s">
        <v>542</v>
      </c>
      <c r="F45" s="108" t="s">
        <v>542</v>
      </c>
      <c r="G45" s="164">
        <v>0</v>
      </c>
      <c r="H45" s="41">
        <v>0</v>
      </c>
      <c r="I45" s="41">
        <v>0</v>
      </c>
      <c r="J45" s="41">
        <v>0</v>
      </c>
      <c r="K45" s="48">
        <v>0</v>
      </c>
      <c r="L45" s="48">
        <v>0</v>
      </c>
      <c r="M45" s="48">
        <v>30</v>
      </c>
      <c r="N45" s="48">
        <v>20</v>
      </c>
      <c r="O45" s="48">
        <v>0</v>
      </c>
      <c r="P45" s="48">
        <v>4</v>
      </c>
      <c r="Q45" s="48">
        <v>10</v>
      </c>
      <c r="R45" s="48">
        <v>2</v>
      </c>
      <c r="S45" s="724">
        <f t="shared" si="2"/>
        <v>2</v>
      </c>
      <c r="T45" s="724">
        <f t="shared" si="3"/>
        <v>1</v>
      </c>
      <c r="U45" s="261"/>
      <c r="V45" s="261"/>
      <c r="W45" s="261"/>
      <c r="X45" s="261"/>
      <c r="Y45" s="261"/>
      <c r="Z45" s="262"/>
      <c r="AA45" s="39">
        <v>69</v>
      </c>
      <c r="AB45" s="41">
        <v>42</v>
      </c>
      <c r="AC45" s="108">
        <v>27</v>
      </c>
      <c r="AD45" s="164" t="s">
        <v>542</v>
      </c>
      <c r="AE45" s="41" t="s">
        <v>542</v>
      </c>
      <c r="AF45" s="108" t="s">
        <v>542</v>
      </c>
    </row>
    <row r="46" spans="1:32" s="93" customFormat="1" ht="30.75" customHeight="1" x14ac:dyDescent="0.2">
      <c r="A46" s="129" t="s">
        <v>143</v>
      </c>
      <c r="B46" s="130" t="s">
        <v>668</v>
      </c>
      <c r="C46" s="161" t="s">
        <v>23</v>
      </c>
      <c r="D46" s="39" t="s">
        <v>542</v>
      </c>
      <c r="E46" s="41" t="s">
        <v>542</v>
      </c>
      <c r="F46" s="108" t="s">
        <v>542</v>
      </c>
      <c r="G46" s="164">
        <v>0</v>
      </c>
      <c r="H46" s="41">
        <v>0</v>
      </c>
      <c r="I46" s="41">
        <v>0</v>
      </c>
      <c r="J46" s="41">
        <v>0</v>
      </c>
      <c r="K46" s="48">
        <v>0</v>
      </c>
      <c r="L46" s="48">
        <v>0</v>
      </c>
      <c r="M46" s="48">
        <v>17</v>
      </c>
      <c r="N46" s="48">
        <v>14</v>
      </c>
      <c r="O46" s="48">
        <v>7</v>
      </c>
      <c r="P46" s="48">
        <v>10</v>
      </c>
      <c r="Q46" s="48">
        <v>8</v>
      </c>
      <c r="R46" s="48">
        <v>4</v>
      </c>
      <c r="S46" s="724">
        <f t="shared" si="2"/>
        <v>4</v>
      </c>
      <c r="T46" s="724">
        <f t="shared" si="3"/>
        <v>1</v>
      </c>
      <c r="U46" s="261"/>
      <c r="V46" s="261"/>
      <c r="W46" s="261"/>
      <c r="X46" s="261"/>
      <c r="Y46" s="261"/>
      <c r="Z46" s="262"/>
      <c r="AA46" s="39">
        <v>65</v>
      </c>
      <c r="AB46" s="41">
        <v>36</v>
      </c>
      <c r="AC46" s="108">
        <v>29</v>
      </c>
      <c r="AD46" s="164" t="s">
        <v>542</v>
      </c>
      <c r="AE46" s="41" t="s">
        <v>542</v>
      </c>
      <c r="AF46" s="108" t="s">
        <v>542</v>
      </c>
    </row>
    <row r="47" spans="1:32" s="93" customFormat="1" ht="33.75" customHeight="1" x14ac:dyDescent="0.2">
      <c r="A47" s="129" t="s">
        <v>669</v>
      </c>
      <c r="B47" s="130" t="s">
        <v>670</v>
      </c>
      <c r="C47" s="161" t="s">
        <v>23</v>
      </c>
      <c r="D47" s="39" t="s">
        <v>542</v>
      </c>
      <c r="E47" s="41" t="s">
        <v>542</v>
      </c>
      <c r="F47" s="108" t="s">
        <v>542</v>
      </c>
      <c r="G47" s="164">
        <v>0</v>
      </c>
      <c r="H47" s="41">
        <v>0</v>
      </c>
      <c r="I47" s="41">
        <v>0</v>
      </c>
      <c r="J47" s="41">
        <v>0</v>
      </c>
      <c r="K47" s="48">
        <v>0</v>
      </c>
      <c r="L47" s="48">
        <v>0</v>
      </c>
      <c r="M47" s="48">
        <v>208</v>
      </c>
      <c r="N47" s="48">
        <v>217</v>
      </c>
      <c r="O47" s="48">
        <v>114</v>
      </c>
      <c r="P47" s="48">
        <v>131</v>
      </c>
      <c r="Q47" s="48">
        <v>110</v>
      </c>
      <c r="R47" s="48">
        <v>80</v>
      </c>
      <c r="S47" s="724">
        <f t="shared" si="2"/>
        <v>97</v>
      </c>
      <c r="T47" s="724">
        <f t="shared" si="3"/>
        <v>63</v>
      </c>
      <c r="U47" s="261"/>
      <c r="V47" s="261"/>
      <c r="W47" s="261"/>
      <c r="X47" s="261"/>
      <c r="Y47" s="261"/>
      <c r="Z47" s="262"/>
      <c r="AA47" s="39">
        <v>1020</v>
      </c>
      <c r="AB47" s="41">
        <v>529</v>
      </c>
      <c r="AC47" s="108">
        <v>491</v>
      </c>
      <c r="AD47" s="164" t="s">
        <v>542</v>
      </c>
      <c r="AE47" s="41" t="s">
        <v>542</v>
      </c>
      <c r="AF47" s="108" t="s">
        <v>542</v>
      </c>
    </row>
    <row r="48" spans="1:32" s="93" customFormat="1" ht="27" customHeight="1" x14ac:dyDescent="0.2">
      <c r="A48" s="129" t="s">
        <v>671</v>
      </c>
      <c r="B48" s="130" t="s">
        <v>672</v>
      </c>
      <c r="C48" s="161" t="s">
        <v>23</v>
      </c>
      <c r="D48" s="39" t="s">
        <v>542</v>
      </c>
      <c r="E48" s="41" t="s">
        <v>542</v>
      </c>
      <c r="F48" s="108" t="s">
        <v>542</v>
      </c>
      <c r="G48" s="164">
        <v>0</v>
      </c>
      <c r="H48" s="41">
        <v>0</v>
      </c>
      <c r="I48" s="41">
        <v>0</v>
      </c>
      <c r="J48" s="41">
        <v>0</v>
      </c>
      <c r="K48" s="48">
        <v>0</v>
      </c>
      <c r="L48" s="48">
        <v>0</v>
      </c>
      <c r="M48" s="48">
        <v>76</v>
      </c>
      <c r="N48" s="48">
        <v>136</v>
      </c>
      <c r="O48" s="48">
        <v>47</v>
      </c>
      <c r="P48" s="48">
        <v>77</v>
      </c>
      <c r="Q48" s="48">
        <v>46</v>
      </c>
      <c r="R48" s="48">
        <v>114</v>
      </c>
      <c r="S48" s="724">
        <f t="shared" si="2"/>
        <v>42</v>
      </c>
      <c r="T48" s="724">
        <f t="shared" si="3"/>
        <v>70</v>
      </c>
      <c r="U48" s="261"/>
      <c r="V48" s="261"/>
      <c r="W48" s="261"/>
      <c r="X48" s="261"/>
      <c r="Y48" s="261"/>
      <c r="Z48" s="262"/>
      <c r="AA48" s="39">
        <v>608</v>
      </c>
      <c r="AB48" s="41">
        <v>211</v>
      </c>
      <c r="AC48" s="108">
        <v>397</v>
      </c>
      <c r="AD48" s="164" t="s">
        <v>542</v>
      </c>
      <c r="AE48" s="41" t="s">
        <v>542</v>
      </c>
      <c r="AF48" s="108" t="s">
        <v>542</v>
      </c>
    </row>
    <row r="49" spans="1:32" s="93" customFormat="1" ht="33" customHeight="1" x14ac:dyDescent="0.2">
      <c r="A49" s="129" t="s">
        <v>673</v>
      </c>
      <c r="B49" s="130" t="s">
        <v>674</v>
      </c>
      <c r="C49" s="161" t="s">
        <v>23</v>
      </c>
      <c r="D49" s="39" t="s">
        <v>542</v>
      </c>
      <c r="E49" s="41" t="s">
        <v>542</v>
      </c>
      <c r="F49" s="108" t="s">
        <v>542</v>
      </c>
      <c r="G49" s="164">
        <v>0</v>
      </c>
      <c r="H49" s="41">
        <v>0</v>
      </c>
      <c r="I49" s="41">
        <v>0</v>
      </c>
      <c r="J49" s="41">
        <v>0</v>
      </c>
      <c r="K49" s="48">
        <v>0</v>
      </c>
      <c r="L49" s="48">
        <v>0</v>
      </c>
      <c r="M49" s="48">
        <v>34</v>
      </c>
      <c r="N49" s="48">
        <v>12</v>
      </c>
      <c r="O49" s="48">
        <v>4</v>
      </c>
      <c r="P49" s="48">
        <v>1</v>
      </c>
      <c r="Q49" s="48">
        <v>13</v>
      </c>
      <c r="R49" s="48">
        <v>5</v>
      </c>
      <c r="S49" s="724">
        <f t="shared" si="2"/>
        <v>15</v>
      </c>
      <c r="T49" s="724">
        <f t="shared" si="3"/>
        <v>4</v>
      </c>
      <c r="U49" s="261"/>
      <c r="V49" s="261"/>
      <c r="W49" s="261"/>
      <c r="X49" s="261"/>
      <c r="Y49" s="261"/>
      <c r="Z49" s="262"/>
      <c r="AA49" s="39">
        <v>88</v>
      </c>
      <c r="AB49" s="41">
        <v>66</v>
      </c>
      <c r="AC49" s="108">
        <v>22</v>
      </c>
      <c r="AD49" s="164" t="s">
        <v>542</v>
      </c>
      <c r="AE49" s="41" t="s">
        <v>542</v>
      </c>
      <c r="AF49" s="108" t="s">
        <v>542</v>
      </c>
    </row>
    <row r="50" spans="1:32" s="93" customFormat="1" ht="27" customHeight="1" x14ac:dyDescent="0.2">
      <c r="A50" s="129" t="s">
        <v>278</v>
      </c>
      <c r="B50" s="130" t="s">
        <v>274</v>
      </c>
      <c r="C50" s="161" t="s">
        <v>23</v>
      </c>
      <c r="D50" s="39" t="s">
        <v>542</v>
      </c>
      <c r="E50" s="41" t="s">
        <v>542</v>
      </c>
      <c r="F50" s="108" t="s">
        <v>542</v>
      </c>
      <c r="G50" s="164">
        <v>0</v>
      </c>
      <c r="H50" s="41">
        <v>0</v>
      </c>
      <c r="I50" s="41">
        <v>0</v>
      </c>
      <c r="J50" s="41">
        <v>0</v>
      </c>
      <c r="K50" s="48">
        <v>0</v>
      </c>
      <c r="L50" s="48">
        <v>0</v>
      </c>
      <c r="M50" s="48">
        <v>9</v>
      </c>
      <c r="N50" s="48">
        <v>14</v>
      </c>
      <c r="O50" s="48">
        <v>10</v>
      </c>
      <c r="P50" s="48">
        <v>3</v>
      </c>
      <c r="Q50" s="48">
        <v>12</v>
      </c>
      <c r="R50" s="48">
        <v>9</v>
      </c>
      <c r="S50" s="724">
        <f t="shared" si="2"/>
        <v>9</v>
      </c>
      <c r="T50" s="724">
        <f t="shared" si="3"/>
        <v>11</v>
      </c>
      <c r="U50" s="261"/>
      <c r="V50" s="261"/>
      <c r="W50" s="261"/>
      <c r="X50" s="261"/>
      <c r="Y50" s="261"/>
      <c r="Z50" s="262"/>
      <c r="AA50" s="39">
        <v>77</v>
      </c>
      <c r="AB50" s="41">
        <v>40</v>
      </c>
      <c r="AC50" s="108">
        <v>37</v>
      </c>
      <c r="AD50" s="164" t="s">
        <v>542</v>
      </c>
      <c r="AE50" s="41" t="s">
        <v>542</v>
      </c>
      <c r="AF50" s="108" t="s">
        <v>542</v>
      </c>
    </row>
    <row r="51" spans="1:32" s="93" customFormat="1" ht="27.75" customHeight="1" x14ac:dyDescent="0.2">
      <c r="A51" s="129" t="s">
        <v>133</v>
      </c>
      <c r="B51" s="130" t="s">
        <v>675</v>
      </c>
      <c r="C51" s="161" t="s">
        <v>23</v>
      </c>
      <c r="D51" s="39" t="s">
        <v>542</v>
      </c>
      <c r="E51" s="41" t="s">
        <v>542</v>
      </c>
      <c r="F51" s="108" t="s">
        <v>542</v>
      </c>
      <c r="G51" s="164">
        <v>0</v>
      </c>
      <c r="H51" s="41">
        <v>0</v>
      </c>
      <c r="I51" s="41">
        <v>0</v>
      </c>
      <c r="J51" s="41">
        <v>0</v>
      </c>
      <c r="K51" s="48">
        <v>0</v>
      </c>
      <c r="L51" s="48">
        <v>0</v>
      </c>
      <c r="M51" s="48">
        <v>218</v>
      </c>
      <c r="N51" s="48">
        <v>256</v>
      </c>
      <c r="O51" s="48">
        <v>139</v>
      </c>
      <c r="P51" s="48">
        <v>179</v>
      </c>
      <c r="Q51" s="48">
        <v>105</v>
      </c>
      <c r="R51" s="48">
        <v>119</v>
      </c>
      <c r="S51" s="724">
        <f t="shared" si="2"/>
        <v>85</v>
      </c>
      <c r="T51" s="724">
        <f t="shared" si="3"/>
        <v>94</v>
      </c>
      <c r="U51" s="261"/>
      <c r="V51" s="261"/>
      <c r="W51" s="261"/>
      <c r="X51" s="261"/>
      <c r="Y51" s="261"/>
      <c r="Z51" s="262"/>
      <c r="AA51" s="184">
        <v>1195</v>
      </c>
      <c r="AB51" s="41">
        <v>547</v>
      </c>
      <c r="AC51" s="108">
        <v>648</v>
      </c>
      <c r="AD51" s="164" t="s">
        <v>542</v>
      </c>
      <c r="AE51" s="41" t="s">
        <v>542</v>
      </c>
      <c r="AF51" s="108" t="s">
        <v>542</v>
      </c>
    </row>
    <row r="52" spans="1:32" s="93" customFormat="1" ht="29.25" customHeight="1" x14ac:dyDescent="0.2">
      <c r="A52" s="132" t="s">
        <v>676</v>
      </c>
      <c r="B52" s="140" t="s">
        <v>687</v>
      </c>
      <c r="C52" s="161" t="s">
        <v>23</v>
      </c>
      <c r="D52" s="39" t="s">
        <v>542</v>
      </c>
      <c r="E52" s="41" t="s">
        <v>542</v>
      </c>
      <c r="F52" s="108" t="s">
        <v>542</v>
      </c>
      <c r="G52" s="164">
        <v>0</v>
      </c>
      <c r="H52" s="41">
        <v>0</v>
      </c>
      <c r="I52" s="41">
        <v>0</v>
      </c>
      <c r="J52" s="41">
        <v>0</v>
      </c>
      <c r="K52" s="48">
        <v>0</v>
      </c>
      <c r="L52" s="48">
        <v>0</v>
      </c>
      <c r="M52" s="48">
        <v>1</v>
      </c>
      <c r="N52" s="48">
        <v>0</v>
      </c>
      <c r="O52" s="48">
        <v>0</v>
      </c>
      <c r="P52" s="48">
        <v>0</v>
      </c>
      <c r="Q52" s="48">
        <v>0</v>
      </c>
      <c r="R52" s="48">
        <v>0</v>
      </c>
      <c r="S52" s="724">
        <f t="shared" si="2"/>
        <v>0</v>
      </c>
      <c r="T52" s="724">
        <f t="shared" si="3"/>
        <v>0</v>
      </c>
      <c r="U52" s="261"/>
      <c r="V52" s="261"/>
      <c r="W52" s="261"/>
      <c r="X52" s="261"/>
      <c r="Y52" s="261"/>
      <c r="Z52" s="262"/>
      <c r="AA52" s="184">
        <v>1</v>
      </c>
      <c r="AB52" s="41">
        <v>1</v>
      </c>
      <c r="AC52" s="108">
        <v>0</v>
      </c>
      <c r="AD52" s="164" t="s">
        <v>542</v>
      </c>
      <c r="AE52" s="41" t="s">
        <v>542</v>
      </c>
      <c r="AF52" s="108" t="s">
        <v>542</v>
      </c>
    </row>
    <row r="53" spans="1:32" s="93" customFormat="1" ht="27" customHeight="1" x14ac:dyDescent="0.2">
      <c r="A53" s="132" t="s">
        <v>138</v>
      </c>
      <c r="B53" s="140" t="s">
        <v>686</v>
      </c>
      <c r="C53" s="161" t="s">
        <v>23</v>
      </c>
      <c r="D53" s="39" t="s">
        <v>542</v>
      </c>
      <c r="E53" s="41" t="s">
        <v>542</v>
      </c>
      <c r="F53" s="108" t="s">
        <v>542</v>
      </c>
      <c r="G53" s="164">
        <v>0</v>
      </c>
      <c r="H53" s="41">
        <v>0</v>
      </c>
      <c r="I53" s="41">
        <v>0</v>
      </c>
      <c r="J53" s="41">
        <v>0</v>
      </c>
      <c r="K53" s="48">
        <v>0</v>
      </c>
      <c r="L53" s="48">
        <v>0</v>
      </c>
      <c r="M53" s="48">
        <v>218</v>
      </c>
      <c r="N53" s="48">
        <v>256</v>
      </c>
      <c r="O53" s="48">
        <v>138</v>
      </c>
      <c r="P53" s="48">
        <v>179</v>
      </c>
      <c r="Q53" s="48">
        <v>105</v>
      </c>
      <c r="R53" s="48">
        <v>117</v>
      </c>
      <c r="S53" s="724">
        <f t="shared" si="2"/>
        <v>83</v>
      </c>
      <c r="T53" s="724">
        <f t="shared" si="3"/>
        <v>93</v>
      </c>
      <c r="U53" s="261"/>
      <c r="V53" s="261"/>
      <c r="W53" s="261"/>
      <c r="X53" s="261"/>
      <c r="Y53" s="261"/>
      <c r="Z53" s="262"/>
      <c r="AA53" s="184">
        <v>1189</v>
      </c>
      <c r="AB53" s="41">
        <v>544</v>
      </c>
      <c r="AC53" s="108">
        <v>645</v>
      </c>
      <c r="AD53" s="164" t="s">
        <v>542</v>
      </c>
      <c r="AE53" s="41" t="s">
        <v>542</v>
      </c>
      <c r="AF53" s="108" t="s">
        <v>542</v>
      </c>
    </row>
    <row r="54" spans="1:32" s="93" customFormat="1" ht="36" customHeight="1" x14ac:dyDescent="0.2">
      <c r="A54" s="129" t="s">
        <v>123</v>
      </c>
      <c r="B54" s="130" t="s">
        <v>677</v>
      </c>
      <c r="C54" s="161" t="s">
        <v>23</v>
      </c>
      <c r="D54" s="39" t="s">
        <v>542</v>
      </c>
      <c r="E54" s="41" t="s">
        <v>542</v>
      </c>
      <c r="F54" s="108" t="s">
        <v>542</v>
      </c>
      <c r="G54" s="164">
        <v>0</v>
      </c>
      <c r="H54" s="41">
        <v>0</v>
      </c>
      <c r="I54" s="41">
        <v>0</v>
      </c>
      <c r="J54" s="41">
        <v>0</v>
      </c>
      <c r="K54" s="48">
        <v>0</v>
      </c>
      <c r="L54" s="48">
        <v>0</v>
      </c>
      <c r="M54" s="48" t="s">
        <v>57</v>
      </c>
      <c r="N54" s="48" t="s">
        <v>57</v>
      </c>
      <c r="O54" s="48" t="s">
        <v>57</v>
      </c>
      <c r="P54" s="48" t="s">
        <v>57</v>
      </c>
      <c r="Q54" s="48" t="s">
        <v>57</v>
      </c>
      <c r="R54" s="48" t="s">
        <v>57</v>
      </c>
      <c r="S54" s="724" t="s">
        <v>57</v>
      </c>
      <c r="T54" s="724" t="s">
        <v>57</v>
      </c>
      <c r="U54" s="261"/>
      <c r="V54" s="261"/>
      <c r="W54" s="261"/>
      <c r="X54" s="261"/>
      <c r="Y54" s="261"/>
      <c r="Z54" s="262"/>
      <c r="AA54" s="39">
        <v>12</v>
      </c>
      <c r="AB54" s="41" t="s">
        <v>57</v>
      </c>
      <c r="AC54" s="108" t="s">
        <v>57</v>
      </c>
      <c r="AD54" s="164" t="s">
        <v>542</v>
      </c>
      <c r="AE54" s="41" t="s">
        <v>542</v>
      </c>
      <c r="AF54" s="108" t="s">
        <v>542</v>
      </c>
    </row>
    <row r="55" spans="1:32" s="93" customFormat="1" ht="39.75" customHeight="1" x14ac:dyDescent="0.2">
      <c r="A55" s="129" t="s">
        <v>129</v>
      </c>
      <c r="B55" s="130" t="s">
        <v>678</v>
      </c>
      <c r="C55" s="161" t="s">
        <v>23</v>
      </c>
      <c r="D55" s="39" t="s">
        <v>542</v>
      </c>
      <c r="E55" s="41" t="s">
        <v>542</v>
      </c>
      <c r="F55" s="108" t="s">
        <v>542</v>
      </c>
      <c r="G55" s="164">
        <v>0</v>
      </c>
      <c r="H55" s="41">
        <v>0</v>
      </c>
      <c r="I55" s="41">
        <v>0</v>
      </c>
      <c r="J55" s="41">
        <v>0</v>
      </c>
      <c r="K55" s="48">
        <v>0</v>
      </c>
      <c r="L55" s="48">
        <v>0</v>
      </c>
      <c r="M55" s="48" t="s">
        <v>57</v>
      </c>
      <c r="N55" s="48" t="s">
        <v>57</v>
      </c>
      <c r="O55" s="48" t="s">
        <v>57</v>
      </c>
      <c r="P55" s="48" t="s">
        <v>57</v>
      </c>
      <c r="Q55" s="48" t="s">
        <v>57</v>
      </c>
      <c r="R55" s="48" t="s">
        <v>57</v>
      </c>
      <c r="S55" s="724" t="s">
        <v>57</v>
      </c>
      <c r="T55" s="724" t="s">
        <v>57</v>
      </c>
      <c r="U55" s="261"/>
      <c r="V55" s="261"/>
      <c r="W55" s="261"/>
      <c r="X55" s="261"/>
      <c r="Y55" s="261"/>
      <c r="Z55" s="262"/>
      <c r="AA55" s="39">
        <v>17</v>
      </c>
      <c r="AB55" s="41" t="s">
        <v>57</v>
      </c>
      <c r="AC55" s="108" t="s">
        <v>57</v>
      </c>
      <c r="AD55" s="164" t="s">
        <v>542</v>
      </c>
      <c r="AE55" s="41" t="s">
        <v>542</v>
      </c>
      <c r="AF55" s="108" t="s">
        <v>542</v>
      </c>
    </row>
    <row r="56" spans="1:32" s="93" customFormat="1" ht="43.5" customHeight="1" x14ac:dyDescent="0.2">
      <c r="A56" s="129" t="s">
        <v>679</v>
      </c>
      <c r="B56" s="130" t="s">
        <v>680</v>
      </c>
      <c r="C56" s="161" t="s">
        <v>23</v>
      </c>
      <c r="D56" s="39" t="s">
        <v>542</v>
      </c>
      <c r="E56" s="41" t="s">
        <v>542</v>
      </c>
      <c r="F56" s="108" t="s">
        <v>542</v>
      </c>
      <c r="G56" s="164">
        <v>0</v>
      </c>
      <c r="H56" s="41">
        <v>0</v>
      </c>
      <c r="I56" s="41">
        <v>0</v>
      </c>
      <c r="J56" s="41">
        <v>0</v>
      </c>
      <c r="K56" s="48">
        <v>0</v>
      </c>
      <c r="L56" s="48">
        <v>0</v>
      </c>
      <c r="M56" s="48" t="s">
        <v>57</v>
      </c>
      <c r="N56" s="48" t="s">
        <v>57</v>
      </c>
      <c r="O56" s="48" t="s">
        <v>57</v>
      </c>
      <c r="P56" s="48" t="s">
        <v>57</v>
      </c>
      <c r="Q56" s="48" t="s">
        <v>57</v>
      </c>
      <c r="R56" s="48" t="s">
        <v>57</v>
      </c>
      <c r="S56" s="724" t="s">
        <v>57</v>
      </c>
      <c r="T56" s="724" t="s">
        <v>57</v>
      </c>
      <c r="U56" s="261"/>
      <c r="V56" s="261"/>
      <c r="W56" s="261"/>
      <c r="X56" s="261"/>
      <c r="Y56" s="261"/>
      <c r="Z56" s="262"/>
      <c r="AA56" s="39">
        <v>5</v>
      </c>
      <c r="AB56" s="41" t="s">
        <v>57</v>
      </c>
      <c r="AC56" s="108" t="s">
        <v>57</v>
      </c>
      <c r="AD56" s="164" t="s">
        <v>542</v>
      </c>
      <c r="AE56" s="41" t="s">
        <v>542</v>
      </c>
      <c r="AF56" s="108" t="s">
        <v>542</v>
      </c>
    </row>
    <row r="57" spans="1:32" s="93" customFormat="1" ht="45.75" customHeight="1" x14ac:dyDescent="0.2">
      <c r="A57" s="129" t="s">
        <v>148</v>
      </c>
      <c r="B57" s="130" t="s">
        <v>681</v>
      </c>
      <c r="C57" s="161" t="s">
        <v>23</v>
      </c>
      <c r="D57" s="39" t="s">
        <v>542</v>
      </c>
      <c r="E57" s="41" t="s">
        <v>542</v>
      </c>
      <c r="F57" s="108" t="s">
        <v>542</v>
      </c>
      <c r="G57" s="164">
        <v>0</v>
      </c>
      <c r="H57" s="41">
        <v>0</v>
      </c>
      <c r="I57" s="41">
        <v>0</v>
      </c>
      <c r="J57" s="41">
        <v>0</v>
      </c>
      <c r="K57" s="48">
        <v>0</v>
      </c>
      <c r="L57" s="48">
        <v>0</v>
      </c>
      <c r="M57" s="48" t="s">
        <v>57</v>
      </c>
      <c r="N57" s="48" t="s">
        <v>57</v>
      </c>
      <c r="O57" s="48" t="s">
        <v>57</v>
      </c>
      <c r="P57" s="48" t="s">
        <v>57</v>
      </c>
      <c r="Q57" s="48" t="s">
        <v>57</v>
      </c>
      <c r="R57" s="48" t="s">
        <v>57</v>
      </c>
      <c r="S57" s="724" t="s">
        <v>57</v>
      </c>
      <c r="T57" s="724" t="s">
        <v>57</v>
      </c>
      <c r="U57" s="261"/>
      <c r="V57" s="261"/>
      <c r="W57" s="261"/>
      <c r="X57" s="261"/>
      <c r="Y57" s="261"/>
      <c r="Z57" s="262"/>
      <c r="AA57" s="39">
        <v>0</v>
      </c>
      <c r="AB57" s="41" t="s">
        <v>57</v>
      </c>
      <c r="AC57" s="108" t="s">
        <v>57</v>
      </c>
      <c r="AD57" s="164" t="s">
        <v>542</v>
      </c>
      <c r="AE57" s="41" t="s">
        <v>542</v>
      </c>
      <c r="AF57" s="108" t="s">
        <v>542</v>
      </c>
    </row>
    <row r="58" spans="1:32" ht="26.25" customHeight="1" thickBot="1" x14ac:dyDescent="0.25">
      <c r="A58" s="1393" t="s">
        <v>705</v>
      </c>
      <c r="B58" s="1394"/>
      <c r="C58" s="197"/>
      <c r="D58" s="1405" t="s">
        <v>542</v>
      </c>
      <c r="E58" s="1244"/>
      <c r="F58" s="1406"/>
      <c r="G58" s="1396">
        <v>0</v>
      </c>
      <c r="H58" s="1244"/>
      <c r="I58" s="1244">
        <v>0</v>
      </c>
      <c r="J58" s="1244"/>
      <c r="K58" s="1397">
        <v>0</v>
      </c>
      <c r="L58" s="1397"/>
      <c r="M58" s="1397">
        <v>668</v>
      </c>
      <c r="N58" s="1397"/>
      <c r="O58" s="1397">
        <v>386</v>
      </c>
      <c r="P58" s="1397"/>
      <c r="Q58" s="1397">
        <v>362</v>
      </c>
      <c r="R58" s="1397"/>
      <c r="S58" s="1385">
        <f>AA58-Q58-O58-M58</f>
        <v>277</v>
      </c>
      <c r="T58" s="1401"/>
      <c r="U58" s="1391"/>
      <c r="V58" s="1391"/>
      <c r="W58" s="1391"/>
      <c r="X58" s="1391"/>
      <c r="Y58" s="794"/>
      <c r="Z58" s="197"/>
      <c r="AA58" s="1387">
        <f>AA38+AA40+AA42</f>
        <v>1693</v>
      </c>
      <c r="AB58" s="1388"/>
      <c r="AC58" s="1389"/>
      <c r="AD58" s="1396" t="s">
        <v>542</v>
      </c>
      <c r="AE58" s="1244"/>
      <c r="AF58" s="1406"/>
    </row>
    <row r="59" spans="1:32" ht="10.5" customHeight="1" x14ac:dyDescent="0.2">
      <c r="A59" s="12"/>
      <c r="B59" s="12"/>
      <c r="C59" s="12"/>
      <c r="D59" s="12"/>
      <c r="E59" s="12"/>
      <c r="F59" s="12"/>
      <c r="G59" s="14"/>
      <c r="H59" s="14"/>
      <c r="I59" s="14"/>
      <c r="J59" s="14"/>
      <c r="K59" s="14"/>
      <c r="L59" s="14"/>
      <c r="M59" s="12"/>
      <c r="N59" s="12"/>
      <c r="O59" s="12"/>
      <c r="P59" s="12"/>
      <c r="Q59" s="251"/>
      <c r="R59" s="251"/>
      <c r="S59" s="251"/>
      <c r="T59" s="251"/>
      <c r="U59" s="12"/>
      <c r="V59" s="12"/>
      <c r="W59" s="12"/>
      <c r="X59" s="12"/>
      <c r="Y59" s="12"/>
      <c r="Z59" s="12"/>
      <c r="AA59" s="12"/>
      <c r="AB59" s="12"/>
      <c r="AC59" s="12"/>
      <c r="AD59" s="12"/>
      <c r="AE59" s="12"/>
      <c r="AF59" s="12"/>
    </row>
    <row r="60" spans="1:32" s="24" customFormat="1" ht="18" customHeight="1" x14ac:dyDescent="0.25">
      <c r="A60" s="125" t="s">
        <v>683</v>
      </c>
      <c r="B60" s="126"/>
      <c r="C60" s="30"/>
      <c r="D60" s="29"/>
      <c r="E60" s="29"/>
      <c r="F60" s="29"/>
      <c r="G60" s="29"/>
      <c r="H60" s="29"/>
      <c r="I60" s="29"/>
      <c r="J60" s="29"/>
      <c r="K60" s="29"/>
      <c r="L60" s="29"/>
      <c r="M60" s="29"/>
      <c r="N60" s="88"/>
      <c r="O60" s="29"/>
      <c r="P60" s="29"/>
      <c r="Q60" s="30"/>
      <c r="R60" s="30"/>
      <c r="S60" s="30"/>
      <c r="T60" s="30"/>
      <c r="U60" s="29"/>
      <c r="V60" s="29"/>
      <c r="W60" s="29"/>
      <c r="X60" s="29"/>
      <c r="Y60" s="29"/>
      <c r="Z60" s="29"/>
      <c r="AA60" s="29"/>
      <c r="AB60" s="29"/>
      <c r="AC60" s="29"/>
      <c r="AD60" s="29"/>
      <c r="AE60" s="29"/>
      <c r="AF60" s="29"/>
    </row>
    <row r="61" spans="1:32" s="24" customFormat="1" ht="32.25" customHeight="1" thickBot="1" x14ac:dyDescent="0.3">
      <c r="A61" s="1234" t="s">
        <v>649</v>
      </c>
      <c r="B61" s="1234"/>
      <c r="C61" s="1234"/>
      <c r="D61" s="1234"/>
      <c r="E61" s="1234"/>
      <c r="F61" s="1234"/>
      <c r="G61" s="1234"/>
      <c r="H61" s="1234"/>
      <c r="I61" s="1234"/>
      <c r="J61" s="1234"/>
      <c r="K61" s="1234"/>
      <c r="L61" s="1234"/>
      <c r="M61" s="1234"/>
      <c r="N61" s="1234"/>
      <c r="O61" s="1234"/>
      <c r="P61" s="1234"/>
      <c r="Q61" s="1234"/>
      <c r="R61" s="1234"/>
      <c r="S61" s="1234"/>
      <c r="T61" s="1234"/>
      <c r="U61" s="1234"/>
      <c r="V61" s="1234"/>
      <c r="W61" s="1234"/>
      <c r="X61" s="1234"/>
      <c r="Y61" s="1234"/>
      <c r="Z61" s="1234"/>
      <c r="AA61" s="1234"/>
      <c r="AB61" s="1234"/>
      <c r="AC61" s="1234"/>
      <c r="AD61" s="1234"/>
      <c r="AE61" s="1234"/>
      <c r="AF61" s="1234"/>
    </row>
    <row r="62" spans="1:32" s="11" customFormat="1" ht="36" customHeight="1" x14ac:dyDescent="0.25">
      <c r="A62" s="1170" t="s">
        <v>347</v>
      </c>
      <c r="B62" s="1171" t="s">
        <v>268</v>
      </c>
      <c r="C62" s="1193" t="s">
        <v>180</v>
      </c>
      <c r="D62" s="1170" t="s">
        <v>703</v>
      </c>
      <c r="E62" s="1171"/>
      <c r="F62" s="1172"/>
      <c r="G62" s="1205" t="s">
        <v>6</v>
      </c>
      <c r="H62" s="1171"/>
      <c r="I62" s="1171" t="s">
        <v>7</v>
      </c>
      <c r="J62" s="1171"/>
      <c r="K62" s="1171" t="s">
        <v>8</v>
      </c>
      <c r="L62" s="1171"/>
      <c r="M62" s="1171" t="s">
        <v>9</v>
      </c>
      <c r="N62" s="1171"/>
      <c r="O62" s="1171" t="s">
        <v>10</v>
      </c>
      <c r="P62" s="1171"/>
      <c r="Q62" s="1171" t="s">
        <v>11</v>
      </c>
      <c r="R62" s="1171"/>
      <c r="S62" s="1171" t="s">
        <v>12</v>
      </c>
      <c r="T62" s="1171"/>
      <c r="U62" s="1171" t="s">
        <v>13</v>
      </c>
      <c r="V62" s="1171"/>
      <c r="W62" s="1171" t="s">
        <v>14</v>
      </c>
      <c r="X62" s="1171"/>
      <c r="Y62" s="1171" t="s">
        <v>15</v>
      </c>
      <c r="Z62" s="1193"/>
      <c r="AA62" s="1170" t="s">
        <v>704</v>
      </c>
      <c r="AB62" s="1171"/>
      <c r="AC62" s="1172"/>
      <c r="AD62" s="1170" t="s">
        <v>269</v>
      </c>
      <c r="AE62" s="1171"/>
      <c r="AF62" s="1172"/>
    </row>
    <row r="63" spans="1:32" ht="26.25" customHeight="1" x14ac:dyDescent="0.2">
      <c r="A63" s="1184"/>
      <c r="B63" s="1182"/>
      <c r="C63" s="1183"/>
      <c r="D63" s="1184"/>
      <c r="E63" s="1182"/>
      <c r="F63" s="1185"/>
      <c r="G63" s="1200" t="s">
        <v>0</v>
      </c>
      <c r="H63" s="1201"/>
      <c r="I63" s="1201"/>
      <c r="J63" s="1201"/>
      <c r="K63" s="1201"/>
      <c r="L63" s="1201"/>
      <c r="M63" s="1201"/>
      <c r="N63" s="1201"/>
      <c r="O63" s="1201"/>
      <c r="P63" s="1201"/>
      <c r="Q63" s="1201"/>
      <c r="R63" s="1201"/>
      <c r="S63" s="1201"/>
      <c r="T63" s="1201"/>
      <c r="U63" s="1201"/>
      <c r="V63" s="1201"/>
      <c r="W63" s="1201"/>
      <c r="X63" s="1201"/>
      <c r="Y63" s="1201"/>
      <c r="Z63" s="1202"/>
      <c r="AA63" s="1184"/>
      <c r="AB63" s="1182"/>
      <c r="AC63" s="1185"/>
      <c r="AD63" s="1184"/>
      <c r="AE63" s="1182"/>
      <c r="AF63" s="1185"/>
    </row>
    <row r="64" spans="1:32" ht="21" customHeight="1" thickBot="1" x14ac:dyDescent="0.25">
      <c r="A64" s="1206"/>
      <c r="B64" s="1207"/>
      <c r="C64" s="1208"/>
      <c r="D64" s="87" t="s">
        <v>18</v>
      </c>
      <c r="E64" s="81" t="s">
        <v>16</v>
      </c>
      <c r="F64" s="170" t="s">
        <v>17</v>
      </c>
      <c r="G64" s="171" t="s">
        <v>16</v>
      </c>
      <c r="H64" s="81" t="s">
        <v>17</v>
      </c>
      <c r="I64" s="81" t="s">
        <v>16</v>
      </c>
      <c r="J64" s="81" t="s">
        <v>17</v>
      </c>
      <c r="K64" s="81" t="s">
        <v>16</v>
      </c>
      <c r="L64" s="81" t="s">
        <v>17</v>
      </c>
      <c r="M64" s="81" t="s">
        <v>16</v>
      </c>
      <c r="N64" s="81" t="s">
        <v>17</v>
      </c>
      <c r="O64" s="81" t="s">
        <v>16</v>
      </c>
      <c r="P64" s="81" t="s">
        <v>17</v>
      </c>
      <c r="Q64" s="81" t="s">
        <v>16</v>
      </c>
      <c r="R64" s="81" t="s">
        <v>17</v>
      </c>
      <c r="S64" s="81" t="s">
        <v>16</v>
      </c>
      <c r="T64" s="81" t="s">
        <v>17</v>
      </c>
      <c r="U64" s="81" t="s">
        <v>16</v>
      </c>
      <c r="V64" s="81" t="s">
        <v>17</v>
      </c>
      <c r="W64" s="81" t="s">
        <v>16</v>
      </c>
      <c r="X64" s="81" t="s">
        <v>17</v>
      </c>
      <c r="Y64" s="81" t="s">
        <v>16</v>
      </c>
      <c r="Z64" s="173" t="s">
        <v>17</v>
      </c>
      <c r="AA64" s="87" t="s">
        <v>18</v>
      </c>
      <c r="AB64" s="81" t="s">
        <v>16</v>
      </c>
      <c r="AC64" s="170" t="s">
        <v>17</v>
      </c>
      <c r="AD64" s="87" t="s">
        <v>18</v>
      </c>
      <c r="AE64" s="81" t="s">
        <v>16</v>
      </c>
      <c r="AF64" s="170" t="s">
        <v>17</v>
      </c>
    </row>
    <row r="65" spans="1:32" ht="25.5" x14ac:dyDescent="0.2">
      <c r="A65" s="145" t="s">
        <v>79</v>
      </c>
      <c r="B65" s="146" t="s">
        <v>270</v>
      </c>
      <c r="C65" s="734" t="s">
        <v>23</v>
      </c>
      <c r="D65" s="150" t="s">
        <v>542</v>
      </c>
      <c r="E65" s="732" t="s">
        <v>542</v>
      </c>
      <c r="F65" s="149" t="s">
        <v>542</v>
      </c>
      <c r="G65" s="186">
        <v>0</v>
      </c>
      <c r="H65" s="732">
        <v>0</v>
      </c>
      <c r="I65" s="732">
        <v>0</v>
      </c>
      <c r="J65" s="732">
        <v>0</v>
      </c>
      <c r="K65" s="85">
        <v>0</v>
      </c>
      <c r="L65" s="85">
        <v>0</v>
      </c>
      <c r="M65" s="85">
        <v>0</v>
      </c>
      <c r="N65" s="85">
        <v>4</v>
      </c>
      <c r="O65" s="85">
        <v>2</v>
      </c>
      <c r="P65" s="85">
        <v>6</v>
      </c>
      <c r="Q65" s="1161">
        <v>0</v>
      </c>
      <c r="R65" s="1161">
        <v>5</v>
      </c>
      <c r="S65" s="509">
        <f>AB65-Q65-O65-M65-K65</f>
        <v>0</v>
      </c>
      <c r="T65" s="509">
        <f>AC65-R65-P65-N65-L65</f>
        <v>0</v>
      </c>
      <c r="U65" s="732"/>
      <c r="V65" s="732"/>
      <c r="W65" s="732"/>
      <c r="X65" s="732"/>
      <c r="Y65" s="732"/>
      <c r="Z65" s="734"/>
      <c r="AA65" s="150">
        <v>17</v>
      </c>
      <c r="AB65" s="732">
        <v>2</v>
      </c>
      <c r="AC65" s="149">
        <v>15</v>
      </c>
      <c r="AD65" s="150" t="s">
        <v>542</v>
      </c>
      <c r="AE65" s="732" t="s">
        <v>542</v>
      </c>
      <c r="AF65" s="149" t="s">
        <v>542</v>
      </c>
    </row>
    <row r="66" spans="1:32" ht="25.5" x14ac:dyDescent="0.2">
      <c r="A66" s="129" t="s">
        <v>82</v>
      </c>
      <c r="B66" s="130" t="s">
        <v>271</v>
      </c>
      <c r="C66" s="161" t="s">
        <v>23</v>
      </c>
      <c r="D66" s="39" t="s">
        <v>542</v>
      </c>
      <c r="E66" s="41" t="s">
        <v>542</v>
      </c>
      <c r="F66" s="108" t="s">
        <v>542</v>
      </c>
      <c r="G66" s="164">
        <v>0</v>
      </c>
      <c r="H66" s="41">
        <v>0</v>
      </c>
      <c r="I66" s="41">
        <v>0</v>
      </c>
      <c r="J66" s="41">
        <v>0</v>
      </c>
      <c r="K66" s="48">
        <v>0</v>
      </c>
      <c r="L66" s="48">
        <v>0</v>
      </c>
      <c r="M66" s="48">
        <v>0</v>
      </c>
      <c r="N66" s="48">
        <v>0</v>
      </c>
      <c r="O66" s="85">
        <v>1</v>
      </c>
      <c r="P66" s="85">
        <v>1</v>
      </c>
      <c r="Q66" s="1162">
        <v>0</v>
      </c>
      <c r="R66" s="1162">
        <v>1</v>
      </c>
      <c r="S66" s="509">
        <f t="shared" ref="S66:T80" si="4">AB66-Q66-O66-M66-K66</f>
        <v>0</v>
      </c>
      <c r="T66" s="509">
        <f t="shared" si="4"/>
        <v>0</v>
      </c>
      <c r="U66" s="41"/>
      <c r="V66" s="41"/>
      <c r="W66" s="41"/>
      <c r="X66" s="41"/>
      <c r="Y66" s="41"/>
      <c r="Z66" s="161"/>
      <c r="AA66" s="39">
        <v>3</v>
      </c>
      <c r="AB66" s="41">
        <v>1</v>
      </c>
      <c r="AC66" s="108">
        <v>2</v>
      </c>
      <c r="AD66" s="39" t="s">
        <v>542</v>
      </c>
      <c r="AE66" s="41" t="s">
        <v>542</v>
      </c>
      <c r="AF66" s="108" t="s">
        <v>542</v>
      </c>
    </row>
    <row r="67" spans="1:32" ht="25.5" x14ac:dyDescent="0.2">
      <c r="A67" s="129" t="s">
        <v>84</v>
      </c>
      <c r="B67" s="130" t="s">
        <v>272</v>
      </c>
      <c r="C67" s="161" t="s">
        <v>23</v>
      </c>
      <c r="D67" s="39" t="s">
        <v>542</v>
      </c>
      <c r="E67" s="41" t="s">
        <v>542</v>
      </c>
      <c r="F67" s="108" t="s">
        <v>542</v>
      </c>
      <c r="G67" s="164">
        <v>0</v>
      </c>
      <c r="H67" s="41">
        <v>0</v>
      </c>
      <c r="I67" s="41">
        <v>0</v>
      </c>
      <c r="J67" s="41">
        <v>0</v>
      </c>
      <c r="K67" s="48">
        <v>0</v>
      </c>
      <c r="L67" s="48">
        <v>0</v>
      </c>
      <c r="M67" s="48">
        <v>0</v>
      </c>
      <c r="N67" s="48">
        <v>1</v>
      </c>
      <c r="O67" s="85">
        <v>6</v>
      </c>
      <c r="P67" s="85">
        <v>71</v>
      </c>
      <c r="Q67" s="1162">
        <v>1</v>
      </c>
      <c r="R67" s="1162">
        <v>26</v>
      </c>
      <c r="S67" s="509">
        <f t="shared" si="4"/>
        <v>0</v>
      </c>
      <c r="T67" s="509">
        <f t="shared" si="4"/>
        <v>7</v>
      </c>
      <c r="U67" s="41"/>
      <c r="V67" s="41"/>
      <c r="W67" s="41"/>
      <c r="X67" s="41"/>
      <c r="Y67" s="41"/>
      <c r="Z67" s="161"/>
      <c r="AA67" s="39">
        <v>112</v>
      </c>
      <c r="AB67" s="41">
        <v>7</v>
      </c>
      <c r="AC67" s="108">
        <v>105</v>
      </c>
      <c r="AD67" s="39" t="s">
        <v>542</v>
      </c>
      <c r="AE67" s="41" t="s">
        <v>542</v>
      </c>
      <c r="AF67" s="108" t="s">
        <v>542</v>
      </c>
    </row>
    <row r="68" spans="1:32" ht="32.25" customHeight="1" x14ac:dyDescent="0.2">
      <c r="A68" s="129" t="s">
        <v>95</v>
      </c>
      <c r="B68" s="130" t="s">
        <v>664</v>
      </c>
      <c r="C68" s="161" t="s">
        <v>23</v>
      </c>
      <c r="D68" s="39" t="s">
        <v>542</v>
      </c>
      <c r="E68" s="41" t="s">
        <v>542</v>
      </c>
      <c r="F68" s="108" t="s">
        <v>542</v>
      </c>
      <c r="G68" s="164">
        <v>0</v>
      </c>
      <c r="H68" s="41">
        <v>0</v>
      </c>
      <c r="I68" s="41">
        <v>0</v>
      </c>
      <c r="J68" s="41">
        <v>0</v>
      </c>
      <c r="K68" s="48">
        <v>0</v>
      </c>
      <c r="L68" s="48">
        <v>0</v>
      </c>
      <c r="M68" s="48">
        <v>0</v>
      </c>
      <c r="N68" s="48">
        <v>0</v>
      </c>
      <c r="O68" s="85">
        <v>0</v>
      </c>
      <c r="P68" s="85">
        <v>0</v>
      </c>
      <c r="Q68" s="1162">
        <v>0</v>
      </c>
      <c r="R68" s="1162">
        <v>0</v>
      </c>
      <c r="S68" s="509">
        <f t="shared" si="4"/>
        <v>0</v>
      </c>
      <c r="T68" s="509">
        <f t="shared" si="4"/>
        <v>0</v>
      </c>
      <c r="U68" s="41"/>
      <c r="V68" s="41"/>
      <c r="W68" s="41"/>
      <c r="X68" s="41"/>
      <c r="Y68" s="41"/>
      <c r="Z68" s="161"/>
      <c r="AA68" s="39">
        <v>0</v>
      </c>
      <c r="AB68" s="41">
        <v>0</v>
      </c>
      <c r="AC68" s="108">
        <v>0</v>
      </c>
      <c r="AD68" s="39" t="s">
        <v>542</v>
      </c>
      <c r="AE68" s="41" t="s">
        <v>542</v>
      </c>
      <c r="AF68" s="108" t="s">
        <v>542</v>
      </c>
    </row>
    <row r="69" spans="1:32" s="93" customFormat="1" ht="33" customHeight="1" x14ac:dyDescent="0.2">
      <c r="A69" s="133" t="s">
        <v>277</v>
      </c>
      <c r="B69" s="258" t="s">
        <v>273</v>
      </c>
      <c r="C69" s="161" t="s">
        <v>23</v>
      </c>
      <c r="D69" s="39" t="s">
        <v>542</v>
      </c>
      <c r="E69" s="41" t="s">
        <v>542</v>
      </c>
      <c r="F69" s="108" t="s">
        <v>542</v>
      </c>
      <c r="G69" s="164">
        <v>0</v>
      </c>
      <c r="H69" s="41">
        <v>0</v>
      </c>
      <c r="I69" s="41">
        <v>0</v>
      </c>
      <c r="J69" s="41">
        <v>0</v>
      </c>
      <c r="K69" s="48">
        <v>0</v>
      </c>
      <c r="L69" s="48">
        <v>0</v>
      </c>
      <c r="M69" s="48">
        <v>9</v>
      </c>
      <c r="N69" s="48">
        <v>280</v>
      </c>
      <c r="O69" s="85">
        <v>2</v>
      </c>
      <c r="P69" s="85">
        <v>191</v>
      </c>
      <c r="Q69" s="1162">
        <v>16</v>
      </c>
      <c r="R69" s="1162">
        <v>441</v>
      </c>
      <c r="S69" s="509">
        <f t="shared" si="4"/>
        <v>19</v>
      </c>
      <c r="T69" s="509">
        <f t="shared" si="4"/>
        <v>375</v>
      </c>
      <c r="U69" s="261"/>
      <c r="V69" s="261"/>
      <c r="W69" s="261"/>
      <c r="X69" s="261"/>
      <c r="Y69" s="261"/>
      <c r="Z69" s="262"/>
      <c r="AA69" s="39">
        <v>1333</v>
      </c>
      <c r="AB69" s="41">
        <v>46</v>
      </c>
      <c r="AC69" s="108">
        <v>1287</v>
      </c>
      <c r="AD69" s="39" t="s">
        <v>542</v>
      </c>
      <c r="AE69" s="41" t="s">
        <v>542</v>
      </c>
      <c r="AF69" s="108" t="s">
        <v>542</v>
      </c>
    </row>
    <row r="70" spans="1:32" s="93" customFormat="1" ht="33.75" customHeight="1" x14ac:dyDescent="0.2">
      <c r="A70" s="129" t="s">
        <v>86</v>
      </c>
      <c r="B70" s="130" t="s">
        <v>665</v>
      </c>
      <c r="C70" s="161" t="s">
        <v>23</v>
      </c>
      <c r="D70" s="39" t="s">
        <v>542</v>
      </c>
      <c r="E70" s="41" t="s">
        <v>542</v>
      </c>
      <c r="F70" s="108" t="s">
        <v>542</v>
      </c>
      <c r="G70" s="164">
        <v>0</v>
      </c>
      <c r="H70" s="41">
        <v>0</v>
      </c>
      <c r="I70" s="41">
        <v>0</v>
      </c>
      <c r="J70" s="41">
        <v>0</v>
      </c>
      <c r="K70" s="48">
        <v>0</v>
      </c>
      <c r="L70" s="48">
        <v>0</v>
      </c>
      <c r="M70" s="48">
        <v>0</v>
      </c>
      <c r="N70" s="48">
        <v>9</v>
      </c>
      <c r="O70" s="85">
        <v>0</v>
      </c>
      <c r="P70" s="85">
        <v>7</v>
      </c>
      <c r="Q70" s="1162">
        <v>1</v>
      </c>
      <c r="R70" s="1162">
        <v>26</v>
      </c>
      <c r="S70" s="509">
        <f t="shared" si="4"/>
        <v>2</v>
      </c>
      <c r="T70" s="509">
        <f t="shared" si="4"/>
        <v>16</v>
      </c>
      <c r="U70" s="261"/>
      <c r="V70" s="261"/>
      <c r="W70" s="261"/>
      <c r="X70" s="261"/>
      <c r="Y70" s="261"/>
      <c r="Z70" s="262"/>
      <c r="AA70" s="39">
        <v>61</v>
      </c>
      <c r="AB70" s="41">
        <v>3</v>
      </c>
      <c r="AC70" s="108">
        <v>58</v>
      </c>
      <c r="AD70" s="39" t="s">
        <v>542</v>
      </c>
      <c r="AE70" s="41" t="s">
        <v>542</v>
      </c>
      <c r="AF70" s="108" t="s">
        <v>542</v>
      </c>
    </row>
    <row r="71" spans="1:32" s="93" customFormat="1" ht="24.75" customHeight="1" x14ac:dyDescent="0.2">
      <c r="A71" s="129" t="s">
        <v>88</v>
      </c>
      <c r="B71" s="130" t="s">
        <v>666</v>
      </c>
      <c r="C71" s="161" t="s">
        <v>23</v>
      </c>
      <c r="D71" s="39" t="s">
        <v>542</v>
      </c>
      <c r="E71" s="41" t="s">
        <v>542</v>
      </c>
      <c r="F71" s="108" t="s">
        <v>542</v>
      </c>
      <c r="G71" s="164">
        <v>0</v>
      </c>
      <c r="H71" s="41">
        <v>0</v>
      </c>
      <c r="I71" s="41">
        <v>0</v>
      </c>
      <c r="J71" s="41">
        <v>0</v>
      </c>
      <c r="K71" s="48">
        <v>0</v>
      </c>
      <c r="L71" s="48">
        <v>0</v>
      </c>
      <c r="M71" s="48">
        <v>0</v>
      </c>
      <c r="N71" s="48">
        <v>0</v>
      </c>
      <c r="O71" s="85">
        <v>0</v>
      </c>
      <c r="P71" s="85">
        <v>0</v>
      </c>
      <c r="Q71" s="1162">
        <v>0</v>
      </c>
      <c r="R71" s="1162">
        <v>0</v>
      </c>
      <c r="S71" s="509">
        <f t="shared" si="4"/>
        <v>0</v>
      </c>
      <c r="T71" s="509">
        <f t="shared" si="4"/>
        <v>0</v>
      </c>
      <c r="U71" s="261"/>
      <c r="V71" s="261"/>
      <c r="W71" s="261"/>
      <c r="X71" s="261"/>
      <c r="Y71" s="261"/>
      <c r="Z71" s="262"/>
      <c r="AA71" s="39">
        <v>0</v>
      </c>
      <c r="AB71" s="41">
        <v>0</v>
      </c>
      <c r="AC71" s="108">
        <v>0</v>
      </c>
      <c r="AD71" s="39" t="s">
        <v>542</v>
      </c>
      <c r="AE71" s="41" t="s">
        <v>542</v>
      </c>
      <c r="AF71" s="108" t="s">
        <v>542</v>
      </c>
    </row>
    <row r="72" spans="1:32" s="93" customFormat="1" ht="44.25" customHeight="1" x14ac:dyDescent="0.2">
      <c r="A72" s="129" t="s">
        <v>103</v>
      </c>
      <c r="B72" s="130" t="s">
        <v>667</v>
      </c>
      <c r="C72" s="161" t="s">
        <v>23</v>
      </c>
      <c r="D72" s="39" t="s">
        <v>542</v>
      </c>
      <c r="E72" s="41" t="s">
        <v>542</v>
      </c>
      <c r="F72" s="108" t="s">
        <v>542</v>
      </c>
      <c r="G72" s="164">
        <v>0</v>
      </c>
      <c r="H72" s="41">
        <v>0</v>
      </c>
      <c r="I72" s="41">
        <v>0</v>
      </c>
      <c r="J72" s="41">
        <v>0</v>
      </c>
      <c r="K72" s="48">
        <v>0</v>
      </c>
      <c r="L72" s="48">
        <v>0</v>
      </c>
      <c r="M72" s="48">
        <v>0</v>
      </c>
      <c r="N72" s="48">
        <v>0</v>
      </c>
      <c r="O72" s="85">
        <v>0</v>
      </c>
      <c r="P72" s="85">
        <v>0</v>
      </c>
      <c r="Q72" s="1162">
        <v>0</v>
      </c>
      <c r="R72" s="1162">
        <v>0</v>
      </c>
      <c r="S72" s="509">
        <f t="shared" si="4"/>
        <v>0</v>
      </c>
      <c r="T72" s="509">
        <f t="shared" si="4"/>
        <v>0</v>
      </c>
      <c r="U72" s="261"/>
      <c r="V72" s="261"/>
      <c r="W72" s="261"/>
      <c r="X72" s="261"/>
      <c r="Y72" s="261"/>
      <c r="Z72" s="262"/>
      <c r="AA72" s="39">
        <v>0</v>
      </c>
      <c r="AB72" s="41">
        <v>0</v>
      </c>
      <c r="AC72" s="108">
        <v>0</v>
      </c>
      <c r="AD72" s="39" t="s">
        <v>542</v>
      </c>
      <c r="AE72" s="41" t="s">
        <v>542</v>
      </c>
      <c r="AF72" s="108" t="s">
        <v>542</v>
      </c>
    </row>
    <row r="73" spans="1:32" s="93" customFormat="1" ht="39" customHeight="1" x14ac:dyDescent="0.2">
      <c r="A73" s="129" t="s">
        <v>143</v>
      </c>
      <c r="B73" s="130" t="s">
        <v>668</v>
      </c>
      <c r="C73" s="161" t="s">
        <v>23</v>
      </c>
      <c r="D73" s="39" t="s">
        <v>542</v>
      </c>
      <c r="E73" s="41" t="s">
        <v>542</v>
      </c>
      <c r="F73" s="108" t="s">
        <v>542</v>
      </c>
      <c r="G73" s="164">
        <v>0</v>
      </c>
      <c r="H73" s="41">
        <v>0</v>
      </c>
      <c r="I73" s="41">
        <v>0</v>
      </c>
      <c r="J73" s="41">
        <v>0</v>
      </c>
      <c r="K73" s="48">
        <v>0</v>
      </c>
      <c r="L73" s="48">
        <v>0</v>
      </c>
      <c r="M73" s="48">
        <v>0</v>
      </c>
      <c r="N73" s="48">
        <v>2</v>
      </c>
      <c r="O73" s="85">
        <v>1</v>
      </c>
      <c r="P73" s="85">
        <v>0</v>
      </c>
      <c r="Q73" s="1162">
        <v>1</v>
      </c>
      <c r="R73" s="1162">
        <v>6</v>
      </c>
      <c r="S73" s="509">
        <f t="shared" si="4"/>
        <v>0</v>
      </c>
      <c r="T73" s="509">
        <f t="shared" si="4"/>
        <v>4</v>
      </c>
      <c r="U73" s="261"/>
      <c r="V73" s="261"/>
      <c r="W73" s="261"/>
      <c r="X73" s="261"/>
      <c r="Y73" s="261"/>
      <c r="Z73" s="262"/>
      <c r="AA73" s="39">
        <v>14</v>
      </c>
      <c r="AB73" s="41">
        <v>2</v>
      </c>
      <c r="AC73" s="108">
        <v>12</v>
      </c>
      <c r="AD73" s="39" t="s">
        <v>542</v>
      </c>
      <c r="AE73" s="41" t="s">
        <v>542</v>
      </c>
      <c r="AF73" s="108" t="s">
        <v>542</v>
      </c>
    </row>
    <row r="74" spans="1:32" s="93" customFormat="1" ht="36" customHeight="1" x14ac:dyDescent="0.2">
      <c r="A74" s="129" t="s">
        <v>669</v>
      </c>
      <c r="B74" s="130" t="s">
        <v>670</v>
      </c>
      <c r="C74" s="161" t="s">
        <v>23</v>
      </c>
      <c r="D74" s="39" t="s">
        <v>542</v>
      </c>
      <c r="E74" s="41" t="s">
        <v>542</v>
      </c>
      <c r="F74" s="108" t="s">
        <v>542</v>
      </c>
      <c r="G74" s="164">
        <v>0</v>
      </c>
      <c r="H74" s="41">
        <v>0</v>
      </c>
      <c r="I74" s="41">
        <v>0</v>
      </c>
      <c r="J74" s="41">
        <v>0</v>
      </c>
      <c r="K74" s="48">
        <v>0</v>
      </c>
      <c r="L74" s="48">
        <v>0</v>
      </c>
      <c r="M74" s="48">
        <v>4</v>
      </c>
      <c r="N74" s="48">
        <v>31</v>
      </c>
      <c r="O74" s="85">
        <v>5</v>
      </c>
      <c r="P74" s="85">
        <v>46</v>
      </c>
      <c r="Q74" s="1162">
        <v>8</v>
      </c>
      <c r="R74" s="1162">
        <v>94</v>
      </c>
      <c r="S74" s="509">
        <f t="shared" si="4"/>
        <v>14</v>
      </c>
      <c r="T74" s="509">
        <f t="shared" si="4"/>
        <v>76</v>
      </c>
      <c r="U74" s="261"/>
      <c r="V74" s="261"/>
      <c r="W74" s="261"/>
      <c r="X74" s="261"/>
      <c r="Y74" s="261"/>
      <c r="Z74" s="262"/>
      <c r="AA74" s="39">
        <v>278</v>
      </c>
      <c r="AB74" s="41">
        <v>31</v>
      </c>
      <c r="AC74" s="108">
        <v>247</v>
      </c>
      <c r="AD74" s="39" t="s">
        <v>542</v>
      </c>
      <c r="AE74" s="41" t="s">
        <v>542</v>
      </c>
      <c r="AF74" s="108" t="s">
        <v>542</v>
      </c>
    </row>
    <row r="75" spans="1:32" s="93" customFormat="1" ht="27.75" customHeight="1" x14ac:dyDescent="0.2">
      <c r="A75" s="129" t="s">
        <v>671</v>
      </c>
      <c r="B75" s="130" t="s">
        <v>672</v>
      </c>
      <c r="C75" s="161" t="s">
        <v>23</v>
      </c>
      <c r="D75" s="39" t="s">
        <v>542</v>
      </c>
      <c r="E75" s="41" t="s">
        <v>542</v>
      </c>
      <c r="F75" s="108" t="s">
        <v>542</v>
      </c>
      <c r="G75" s="164">
        <v>0</v>
      </c>
      <c r="H75" s="41">
        <v>0</v>
      </c>
      <c r="I75" s="41">
        <v>0</v>
      </c>
      <c r="J75" s="41">
        <v>0</v>
      </c>
      <c r="K75" s="48">
        <v>0</v>
      </c>
      <c r="L75" s="48">
        <v>0</v>
      </c>
      <c r="M75" s="48">
        <v>5</v>
      </c>
      <c r="N75" s="48">
        <v>252</v>
      </c>
      <c r="O75" s="85">
        <v>4</v>
      </c>
      <c r="P75" s="85">
        <v>222</v>
      </c>
      <c r="Q75" s="1162">
        <v>8</v>
      </c>
      <c r="R75" s="1162">
        <v>372</v>
      </c>
      <c r="S75" s="509">
        <f t="shared" si="4"/>
        <v>5</v>
      </c>
      <c r="T75" s="509">
        <f t="shared" si="4"/>
        <v>302</v>
      </c>
      <c r="U75" s="261"/>
      <c r="V75" s="261"/>
      <c r="W75" s="261"/>
      <c r="X75" s="261"/>
      <c r="Y75" s="261"/>
      <c r="Z75" s="262"/>
      <c r="AA75" s="39">
        <v>1170</v>
      </c>
      <c r="AB75" s="41">
        <v>22</v>
      </c>
      <c r="AC75" s="108">
        <v>1148</v>
      </c>
      <c r="AD75" s="39" t="s">
        <v>542</v>
      </c>
      <c r="AE75" s="41" t="s">
        <v>542</v>
      </c>
      <c r="AF75" s="108" t="s">
        <v>542</v>
      </c>
    </row>
    <row r="76" spans="1:32" s="93" customFormat="1" ht="31.5" customHeight="1" x14ac:dyDescent="0.2">
      <c r="A76" s="129" t="s">
        <v>673</v>
      </c>
      <c r="B76" s="130" t="s">
        <v>674</v>
      </c>
      <c r="C76" s="161" t="s">
        <v>23</v>
      </c>
      <c r="D76" s="39" t="s">
        <v>542</v>
      </c>
      <c r="E76" s="41" t="s">
        <v>542</v>
      </c>
      <c r="F76" s="108" t="s">
        <v>542</v>
      </c>
      <c r="G76" s="164">
        <v>0</v>
      </c>
      <c r="H76" s="41">
        <v>0</v>
      </c>
      <c r="I76" s="41">
        <v>0</v>
      </c>
      <c r="J76" s="41">
        <v>0</v>
      </c>
      <c r="K76" s="48">
        <v>0</v>
      </c>
      <c r="L76" s="48">
        <v>0</v>
      </c>
      <c r="M76" s="48">
        <v>0</v>
      </c>
      <c r="N76" s="48">
        <v>2</v>
      </c>
      <c r="O76" s="85">
        <v>0</v>
      </c>
      <c r="P76" s="85">
        <v>1</v>
      </c>
      <c r="Q76" s="1162">
        <v>1</v>
      </c>
      <c r="R76" s="1162">
        <v>5</v>
      </c>
      <c r="S76" s="509">
        <f t="shared" si="4"/>
        <v>0</v>
      </c>
      <c r="T76" s="509">
        <f t="shared" si="4"/>
        <v>10</v>
      </c>
      <c r="U76" s="261"/>
      <c r="V76" s="261"/>
      <c r="W76" s="261"/>
      <c r="X76" s="261"/>
      <c r="Y76" s="261"/>
      <c r="Z76" s="262"/>
      <c r="AA76" s="39">
        <v>19</v>
      </c>
      <c r="AB76" s="41">
        <v>1</v>
      </c>
      <c r="AC76" s="108">
        <v>18</v>
      </c>
      <c r="AD76" s="39" t="s">
        <v>542</v>
      </c>
      <c r="AE76" s="41" t="s">
        <v>542</v>
      </c>
      <c r="AF76" s="108" t="s">
        <v>542</v>
      </c>
    </row>
    <row r="77" spans="1:32" s="93" customFormat="1" ht="28.5" customHeight="1" x14ac:dyDescent="0.2">
      <c r="A77" s="129" t="s">
        <v>278</v>
      </c>
      <c r="B77" s="130" t="s">
        <v>274</v>
      </c>
      <c r="C77" s="161" t="s">
        <v>23</v>
      </c>
      <c r="D77" s="39" t="s">
        <v>542</v>
      </c>
      <c r="E77" s="41" t="s">
        <v>542</v>
      </c>
      <c r="F77" s="108" t="s">
        <v>542</v>
      </c>
      <c r="G77" s="164">
        <v>0</v>
      </c>
      <c r="H77" s="41">
        <v>0</v>
      </c>
      <c r="I77" s="41">
        <v>0</v>
      </c>
      <c r="J77" s="41">
        <v>0</v>
      </c>
      <c r="K77" s="48">
        <v>0</v>
      </c>
      <c r="L77" s="48">
        <v>0</v>
      </c>
      <c r="M77" s="48">
        <v>3</v>
      </c>
      <c r="N77" s="48">
        <v>3</v>
      </c>
      <c r="O77" s="85">
        <v>0</v>
      </c>
      <c r="P77" s="85">
        <v>2</v>
      </c>
      <c r="Q77" s="1162">
        <v>0</v>
      </c>
      <c r="R77" s="1162">
        <v>5</v>
      </c>
      <c r="S77" s="509">
        <f t="shared" si="4"/>
        <v>1</v>
      </c>
      <c r="T77" s="509">
        <f t="shared" si="4"/>
        <v>0</v>
      </c>
      <c r="U77" s="261"/>
      <c r="V77" s="261"/>
      <c r="W77" s="261"/>
      <c r="X77" s="261"/>
      <c r="Y77" s="261"/>
      <c r="Z77" s="262"/>
      <c r="AA77" s="39">
        <v>14</v>
      </c>
      <c r="AB77" s="41">
        <v>4</v>
      </c>
      <c r="AC77" s="108">
        <v>10</v>
      </c>
      <c r="AD77" s="39" t="s">
        <v>542</v>
      </c>
      <c r="AE77" s="41" t="s">
        <v>542</v>
      </c>
      <c r="AF77" s="108" t="s">
        <v>542</v>
      </c>
    </row>
    <row r="78" spans="1:32" s="93" customFormat="1" ht="29.25" customHeight="1" x14ac:dyDescent="0.2">
      <c r="A78" s="129" t="s">
        <v>133</v>
      </c>
      <c r="B78" s="130" t="s">
        <v>675</v>
      </c>
      <c r="C78" s="161" t="s">
        <v>23</v>
      </c>
      <c r="D78" s="39" t="s">
        <v>542</v>
      </c>
      <c r="E78" s="41" t="s">
        <v>542</v>
      </c>
      <c r="F78" s="108" t="s">
        <v>542</v>
      </c>
      <c r="G78" s="164">
        <v>0</v>
      </c>
      <c r="H78" s="41">
        <v>0</v>
      </c>
      <c r="I78" s="41">
        <v>0</v>
      </c>
      <c r="J78" s="41">
        <v>0</v>
      </c>
      <c r="K78" s="48">
        <v>0</v>
      </c>
      <c r="L78" s="48">
        <v>0</v>
      </c>
      <c r="M78" s="48">
        <v>1</v>
      </c>
      <c r="N78" s="48">
        <v>48</v>
      </c>
      <c r="O78" s="85">
        <v>4</v>
      </c>
      <c r="P78" s="85">
        <v>51</v>
      </c>
      <c r="Q78" s="1162">
        <v>5</v>
      </c>
      <c r="R78" s="1162">
        <v>135</v>
      </c>
      <c r="S78" s="509">
        <f t="shared" si="4"/>
        <v>8</v>
      </c>
      <c r="T78" s="509">
        <f t="shared" si="4"/>
        <v>121</v>
      </c>
      <c r="U78" s="261"/>
      <c r="V78" s="261"/>
      <c r="W78" s="261"/>
      <c r="X78" s="261"/>
      <c r="Y78" s="261"/>
      <c r="Z78" s="262"/>
      <c r="AA78" s="39">
        <v>373</v>
      </c>
      <c r="AB78" s="41">
        <v>18</v>
      </c>
      <c r="AC78" s="108">
        <v>355</v>
      </c>
      <c r="AD78" s="39" t="s">
        <v>542</v>
      </c>
      <c r="AE78" s="41" t="s">
        <v>542</v>
      </c>
      <c r="AF78" s="108" t="s">
        <v>542</v>
      </c>
    </row>
    <row r="79" spans="1:32" s="93" customFormat="1" ht="29.25" customHeight="1" x14ac:dyDescent="0.2">
      <c r="A79" s="132" t="s">
        <v>676</v>
      </c>
      <c r="B79" s="140" t="s">
        <v>687</v>
      </c>
      <c r="C79" s="161" t="s">
        <v>23</v>
      </c>
      <c r="D79" s="39" t="s">
        <v>542</v>
      </c>
      <c r="E79" s="41" t="s">
        <v>542</v>
      </c>
      <c r="F79" s="108" t="s">
        <v>542</v>
      </c>
      <c r="G79" s="164">
        <v>0</v>
      </c>
      <c r="H79" s="41">
        <v>0</v>
      </c>
      <c r="I79" s="41">
        <v>0</v>
      </c>
      <c r="J79" s="41">
        <v>0</v>
      </c>
      <c r="K79" s="48">
        <v>0</v>
      </c>
      <c r="L79" s="48">
        <v>0</v>
      </c>
      <c r="M79" s="48">
        <v>0</v>
      </c>
      <c r="N79" s="48">
        <v>3</v>
      </c>
      <c r="O79" s="85">
        <v>0</v>
      </c>
      <c r="P79" s="85">
        <v>0</v>
      </c>
      <c r="Q79" s="1162">
        <v>1</v>
      </c>
      <c r="R79" s="1162">
        <v>0</v>
      </c>
      <c r="S79" s="509">
        <f t="shared" si="4"/>
        <v>0</v>
      </c>
      <c r="T79" s="509">
        <f t="shared" si="4"/>
        <v>1</v>
      </c>
      <c r="U79" s="261"/>
      <c r="V79" s="261"/>
      <c r="W79" s="261"/>
      <c r="X79" s="261"/>
      <c r="Y79" s="261"/>
      <c r="Z79" s="262"/>
      <c r="AA79" s="39">
        <v>5</v>
      </c>
      <c r="AB79" s="41">
        <v>1</v>
      </c>
      <c r="AC79" s="108">
        <v>4</v>
      </c>
      <c r="AD79" s="39" t="s">
        <v>542</v>
      </c>
      <c r="AE79" s="41" t="s">
        <v>542</v>
      </c>
      <c r="AF79" s="108" t="s">
        <v>542</v>
      </c>
    </row>
    <row r="80" spans="1:32" s="93" customFormat="1" ht="27.75" customHeight="1" x14ac:dyDescent="0.2">
      <c r="A80" s="132" t="s">
        <v>138</v>
      </c>
      <c r="B80" s="140" t="s">
        <v>686</v>
      </c>
      <c r="C80" s="161" t="s">
        <v>23</v>
      </c>
      <c r="D80" s="39" t="s">
        <v>542</v>
      </c>
      <c r="E80" s="41" t="s">
        <v>542</v>
      </c>
      <c r="F80" s="108" t="s">
        <v>542</v>
      </c>
      <c r="G80" s="164">
        <v>0</v>
      </c>
      <c r="H80" s="41">
        <v>0</v>
      </c>
      <c r="I80" s="41">
        <v>0</v>
      </c>
      <c r="J80" s="41">
        <v>0</v>
      </c>
      <c r="K80" s="48">
        <v>0</v>
      </c>
      <c r="L80" s="48">
        <v>0</v>
      </c>
      <c r="M80" s="48">
        <v>1</v>
      </c>
      <c r="N80" s="48">
        <v>47</v>
      </c>
      <c r="O80" s="85">
        <v>4</v>
      </c>
      <c r="P80" s="85">
        <v>52</v>
      </c>
      <c r="Q80" s="572">
        <v>5</v>
      </c>
      <c r="R80" s="572">
        <v>134</v>
      </c>
      <c r="S80" s="509">
        <f t="shared" si="4"/>
        <v>7</v>
      </c>
      <c r="T80" s="509">
        <f t="shared" si="4"/>
        <v>119</v>
      </c>
      <c r="U80" s="261"/>
      <c r="V80" s="261"/>
      <c r="W80" s="261"/>
      <c r="X80" s="261"/>
      <c r="Y80" s="261"/>
      <c r="Z80" s="262"/>
      <c r="AA80" s="39">
        <v>369</v>
      </c>
      <c r="AB80" s="41">
        <v>17</v>
      </c>
      <c r="AC80" s="108">
        <v>352</v>
      </c>
      <c r="AD80" s="39" t="s">
        <v>542</v>
      </c>
      <c r="AE80" s="41" t="s">
        <v>542</v>
      </c>
      <c r="AF80" s="108" t="s">
        <v>542</v>
      </c>
    </row>
    <row r="81" spans="1:32" s="93" customFormat="1" ht="30" customHeight="1" x14ac:dyDescent="0.2">
      <c r="A81" s="129" t="s">
        <v>123</v>
      </c>
      <c r="B81" s="130" t="s">
        <v>677</v>
      </c>
      <c r="C81" s="161" t="s">
        <v>23</v>
      </c>
      <c r="D81" s="39" t="s">
        <v>542</v>
      </c>
      <c r="E81" s="41" t="s">
        <v>542</v>
      </c>
      <c r="F81" s="108" t="s">
        <v>542</v>
      </c>
      <c r="G81" s="164">
        <v>0</v>
      </c>
      <c r="H81" s="41">
        <v>0</v>
      </c>
      <c r="I81" s="41">
        <v>0</v>
      </c>
      <c r="J81" s="41">
        <v>0</v>
      </c>
      <c r="K81" s="48">
        <v>0</v>
      </c>
      <c r="L81" s="48">
        <v>0</v>
      </c>
      <c r="M81" s="48" t="s">
        <v>57</v>
      </c>
      <c r="N81" s="48" t="s">
        <v>57</v>
      </c>
      <c r="O81" s="48" t="s">
        <v>57</v>
      </c>
      <c r="P81" s="237" t="s">
        <v>57</v>
      </c>
      <c r="Q81" s="48" t="s">
        <v>57</v>
      </c>
      <c r="R81" s="48" t="s">
        <v>57</v>
      </c>
      <c r="S81" s="723" t="s">
        <v>57</v>
      </c>
      <c r="T81" s="879" t="s">
        <v>57</v>
      </c>
      <c r="U81" s="261"/>
      <c r="V81" s="261"/>
      <c r="W81" s="261"/>
      <c r="X81" s="261"/>
      <c r="Y81" s="261"/>
      <c r="Z81" s="262"/>
      <c r="AA81" s="39">
        <v>0</v>
      </c>
      <c r="AB81" s="41" t="s">
        <v>57</v>
      </c>
      <c r="AC81" s="108" t="s">
        <v>57</v>
      </c>
      <c r="AD81" s="39" t="s">
        <v>542</v>
      </c>
      <c r="AE81" s="41" t="s">
        <v>542</v>
      </c>
      <c r="AF81" s="108" t="s">
        <v>542</v>
      </c>
    </row>
    <row r="82" spans="1:32" s="93" customFormat="1" ht="33.75" customHeight="1" x14ac:dyDescent="0.2">
      <c r="A82" s="129" t="s">
        <v>129</v>
      </c>
      <c r="B82" s="130" t="s">
        <v>678</v>
      </c>
      <c r="C82" s="161" t="s">
        <v>23</v>
      </c>
      <c r="D82" s="39" t="s">
        <v>542</v>
      </c>
      <c r="E82" s="41" t="s">
        <v>542</v>
      </c>
      <c r="F82" s="108" t="s">
        <v>542</v>
      </c>
      <c r="G82" s="164">
        <v>0</v>
      </c>
      <c r="H82" s="41">
        <v>0</v>
      </c>
      <c r="I82" s="41">
        <v>0</v>
      </c>
      <c r="J82" s="41">
        <v>0</v>
      </c>
      <c r="K82" s="48">
        <v>0</v>
      </c>
      <c r="L82" s="48">
        <v>0</v>
      </c>
      <c r="M82" s="48" t="s">
        <v>57</v>
      </c>
      <c r="N82" s="48" t="s">
        <v>57</v>
      </c>
      <c r="O82" s="48" t="s">
        <v>57</v>
      </c>
      <c r="P82" s="237" t="s">
        <v>57</v>
      </c>
      <c r="Q82" s="48" t="s">
        <v>57</v>
      </c>
      <c r="R82" s="48" t="s">
        <v>57</v>
      </c>
      <c r="S82" s="723" t="s">
        <v>57</v>
      </c>
      <c r="T82" s="879" t="s">
        <v>57</v>
      </c>
      <c r="U82" s="261"/>
      <c r="V82" s="261"/>
      <c r="W82" s="261"/>
      <c r="X82" s="261"/>
      <c r="Y82" s="261"/>
      <c r="Z82" s="262"/>
      <c r="AA82" s="39">
        <v>9</v>
      </c>
      <c r="AB82" s="41" t="s">
        <v>57</v>
      </c>
      <c r="AC82" s="108" t="s">
        <v>57</v>
      </c>
      <c r="AD82" s="39" t="s">
        <v>542</v>
      </c>
      <c r="AE82" s="41" t="s">
        <v>542</v>
      </c>
      <c r="AF82" s="108" t="s">
        <v>542</v>
      </c>
    </row>
    <row r="83" spans="1:32" s="93" customFormat="1" ht="39.75" customHeight="1" x14ac:dyDescent="0.2">
      <c r="A83" s="129" t="s">
        <v>679</v>
      </c>
      <c r="B83" s="130" t="s">
        <v>680</v>
      </c>
      <c r="C83" s="161" t="s">
        <v>23</v>
      </c>
      <c r="D83" s="39" t="s">
        <v>542</v>
      </c>
      <c r="E83" s="41" t="s">
        <v>542</v>
      </c>
      <c r="F83" s="108" t="s">
        <v>542</v>
      </c>
      <c r="G83" s="164">
        <v>0</v>
      </c>
      <c r="H83" s="41">
        <v>0</v>
      </c>
      <c r="I83" s="41">
        <v>0</v>
      </c>
      <c r="J83" s="41">
        <v>0</v>
      </c>
      <c r="K83" s="48">
        <v>0</v>
      </c>
      <c r="L83" s="48">
        <v>0</v>
      </c>
      <c r="M83" s="48" t="s">
        <v>57</v>
      </c>
      <c r="N83" s="48" t="s">
        <v>57</v>
      </c>
      <c r="O83" s="48" t="s">
        <v>57</v>
      </c>
      <c r="P83" s="237" t="s">
        <v>57</v>
      </c>
      <c r="Q83" s="48" t="s">
        <v>57</v>
      </c>
      <c r="R83" s="48" t="s">
        <v>57</v>
      </c>
      <c r="S83" s="723" t="s">
        <v>57</v>
      </c>
      <c r="T83" s="879" t="s">
        <v>57</v>
      </c>
      <c r="U83" s="261"/>
      <c r="V83" s="261"/>
      <c r="W83" s="261"/>
      <c r="X83" s="261"/>
      <c r="Y83" s="261"/>
      <c r="Z83" s="262"/>
      <c r="AA83" s="39">
        <v>3</v>
      </c>
      <c r="AB83" s="41" t="s">
        <v>57</v>
      </c>
      <c r="AC83" s="108" t="s">
        <v>57</v>
      </c>
      <c r="AD83" s="39" t="s">
        <v>542</v>
      </c>
      <c r="AE83" s="41" t="s">
        <v>542</v>
      </c>
      <c r="AF83" s="108" t="s">
        <v>542</v>
      </c>
    </row>
    <row r="84" spans="1:32" s="93" customFormat="1" ht="42" customHeight="1" x14ac:dyDescent="0.2">
      <c r="A84" s="129" t="s">
        <v>148</v>
      </c>
      <c r="B84" s="130" t="s">
        <v>681</v>
      </c>
      <c r="C84" s="161" t="s">
        <v>23</v>
      </c>
      <c r="D84" s="39" t="s">
        <v>542</v>
      </c>
      <c r="E84" s="41" t="s">
        <v>542</v>
      </c>
      <c r="F84" s="108" t="s">
        <v>542</v>
      </c>
      <c r="G84" s="164">
        <v>0</v>
      </c>
      <c r="H84" s="41">
        <v>0</v>
      </c>
      <c r="I84" s="41">
        <v>0</v>
      </c>
      <c r="J84" s="41">
        <v>0</v>
      </c>
      <c r="K84" s="48">
        <v>0</v>
      </c>
      <c r="L84" s="48">
        <v>0</v>
      </c>
      <c r="M84" s="48" t="s">
        <v>57</v>
      </c>
      <c r="N84" s="48" t="s">
        <v>57</v>
      </c>
      <c r="O84" s="48" t="s">
        <v>57</v>
      </c>
      <c r="P84" s="237" t="s">
        <v>57</v>
      </c>
      <c r="Q84" s="48" t="s">
        <v>57</v>
      </c>
      <c r="R84" s="48" t="s">
        <v>57</v>
      </c>
      <c r="S84" s="723" t="s">
        <v>57</v>
      </c>
      <c r="T84" s="879" t="s">
        <v>57</v>
      </c>
      <c r="U84" s="261"/>
      <c r="V84" s="261"/>
      <c r="W84" s="261"/>
      <c r="X84" s="261"/>
      <c r="Y84" s="261"/>
      <c r="Z84" s="262"/>
      <c r="AA84" s="39">
        <v>0</v>
      </c>
      <c r="AB84" s="41" t="s">
        <v>57</v>
      </c>
      <c r="AC84" s="108" t="s">
        <v>57</v>
      </c>
      <c r="AD84" s="39" t="s">
        <v>542</v>
      </c>
      <c r="AE84" s="41" t="s">
        <v>542</v>
      </c>
      <c r="AF84" s="108" t="s">
        <v>542</v>
      </c>
    </row>
    <row r="85" spans="1:32" ht="26.25" customHeight="1" thickBot="1" x14ac:dyDescent="0.25">
      <c r="A85" s="1393" t="s">
        <v>705</v>
      </c>
      <c r="B85" s="1394"/>
      <c r="C85" s="197"/>
      <c r="D85" s="1405" t="s">
        <v>542</v>
      </c>
      <c r="E85" s="1244"/>
      <c r="F85" s="1406"/>
      <c r="G85" s="1396">
        <v>0</v>
      </c>
      <c r="H85" s="1244"/>
      <c r="I85" s="1244">
        <v>0</v>
      </c>
      <c r="J85" s="1244"/>
      <c r="K85" s="1397">
        <v>0</v>
      </c>
      <c r="L85" s="1397"/>
      <c r="M85" s="1397">
        <v>294</v>
      </c>
      <c r="N85" s="1397"/>
      <c r="O85" s="1397">
        <v>278</v>
      </c>
      <c r="P85" s="1397"/>
      <c r="Q85" s="1413">
        <v>489</v>
      </c>
      <c r="R85" s="1413"/>
      <c r="S85" s="1385">
        <f>AA85-Q85-O85-M85</f>
        <v>401</v>
      </c>
      <c r="T85" s="1401"/>
      <c r="U85" s="1391"/>
      <c r="V85" s="1391"/>
      <c r="W85" s="1391"/>
      <c r="X85" s="1391"/>
      <c r="Y85" s="794"/>
      <c r="Z85" s="197"/>
      <c r="AA85" s="1387">
        <f>AA65+AA67+AA69</f>
        <v>1462</v>
      </c>
      <c r="AB85" s="1388"/>
      <c r="AC85" s="1389"/>
      <c r="AD85" s="1405" t="s">
        <v>542</v>
      </c>
      <c r="AE85" s="1244"/>
      <c r="AF85" s="1406"/>
    </row>
    <row r="86" spans="1:32" s="24" customFormat="1" ht="24.75" customHeight="1" x14ac:dyDescent="0.25">
      <c r="A86" s="725"/>
      <c r="B86" s="725"/>
      <c r="C86" s="725"/>
      <c r="D86" s="725"/>
      <c r="E86" s="725"/>
      <c r="F86" s="725"/>
      <c r="G86" s="725"/>
      <c r="H86" s="725"/>
      <c r="I86" s="725"/>
      <c r="J86" s="725"/>
      <c r="K86" s="725"/>
      <c r="L86" s="725"/>
      <c r="M86" s="725"/>
      <c r="N86" s="725"/>
      <c r="O86" s="725"/>
      <c r="P86" s="725"/>
      <c r="Q86" s="725"/>
      <c r="R86" s="725"/>
      <c r="S86" s="725"/>
      <c r="T86" s="725"/>
      <c r="U86" s="725"/>
      <c r="V86" s="725"/>
      <c r="W86" s="725"/>
      <c r="X86" s="725"/>
      <c r="Y86" s="725"/>
      <c r="Z86" s="725"/>
      <c r="AA86" s="725"/>
      <c r="AB86" s="725"/>
      <c r="AC86" s="725"/>
      <c r="AD86" s="725"/>
      <c r="AE86" s="725"/>
      <c r="AF86" s="725"/>
    </row>
    <row r="87" spans="1:32" ht="15.75" x14ac:dyDescent="0.25">
      <c r="A87" s="219" t="s">
        <v>384</v>
      </c>
      <c r="B87" s="218"/>
    </row>
    <row r="88" spans="1:32" ht="18" customHeight="1" x14ac:dyDescent="0.2">
      <c r="A88" s="32" t="s">
        <v>491</v>
      </c>
    </row>
    <row r="89" spans="1:32" ht="7.5" customHeight="1" thickBot="1" x14ac:dyDescent="0.25"/>
    <row r="90" spans="1:32" s="11" customFormat="1" ht="29.25" customHeight="1" x14ac:dyDescent="0.25">
      <c r="A90" s="1170" t="s">
        <v>347</v>
      </c>
      <c r="B90" s="1171" t="s">
        <v>268</v>
      </c>
      <c r="C90" s="1193" t="s">
        <v>180</v>
      </c>
      <c r="D90" s="1170" t="s">
        <v>703</v>
      </c>
      <c r="E90" s="1171"/>
      <c r="F90" s="1172"/>
      <c r="G90" s="1205" t="s">
        <v>6</v>
      </c>
      <c r="H90" s="1171"/>
      <c r="I90" s="1171" t="s">
        <v>7</v>
      </c>
      <c r="J90" s="1171"/>
      <c r="K90" s="1171" t="s">
        <v>8</v>
      </c>
      <c r="L90" s="1171"/>
      <c r="M90" s="1171" t="s">
        <v>9</v>
      </c>
      <c r="N90" s="1171"/>
      <c r="O90" s="1171" t="s">
        <v>10</v>
      </c>
      <c r="P90" s="1171"/>
      <c r="Q90" s="1171" t="s">
        <v>11</v>
      </c>
      <c r="R90" s="1171"/>
      <c r="S90" s="1171" t="s">
        <v>12</v>
      </c>
      <c r="T90" s="1171"/>
      <c r="U90" s="1171" t="s">
        <v>13</v>
      </c>
      <c r="V90" s="1171"/>
      <c r="W90" s="1171" t="s">
        <v>14</v>
      </c>
      <c r="X90" s="1171"/>
      <c r="Y90" s="1171" t="s">
        <v>15</v>
      </c>
      <c r="Z90" s="1193"/>
      <c r="AA90" s="1170" t="s">
        <v>704</v>
      </c>
      <c r="AB90" s="1171"/>
      <c r="AC90" s="1172"/>
      <c r="AD90" s="1170" t="s">
        <v>269</v>
      </c>
      <c r="AE90" s="1171"/>
      <c r="AF90" s="1172"/>
    </row>
    <row r="91" spans="1:32" ht="29.25" customHeight="1" x14ac:dyDescent="0.2">
      <c r="A91" s="1184"/>
      <c r="B91" s="1182"/>
      <c r="C91" s="1183"/>
      <c r="D91" s="1184"/>
      <c r="E91" s="1182"/>
      <c r="F91" s="1185"/>
      <c r="G91" s="1200" t="s">
        <v>0</v>
      </c>
      <c r="H91" s="1201"/>
      <c r="I91" s="1201"/>
      <c r="J91" s="1201"/>
      <c r="K91" s="1201"/>
      <c r="L91" s="1201"/>
      <c r="M91" s="1201"/>
      <c r="N91" s="1201"/>
      <c r="O91" s="1201"/>
      <c r="P91" s="1201"/>
      <c r="Q91" s="1201"/>
      <c r="R91" s="1201"/>
      <c r="S91" s="1201"/>
      <c r="T91" s="1201"/>
      <c r="U91" s="1201"/>
      <c r="V91" s="1201"/>
      <c r="W91" s="1201"/>
      <c r="X91" s="1201"/>
      <c r="Y91" s="1201"/>
      <c r="Z91" s="1202"/>
      <c r="AA91" s="1184"/>
      <c r="AB91" s="1182"/>
      <c r="AC91" s="1185"/>
      <c r="AD91" s="1184"/>
      <c r="AE91" s="1182"/>
      <c r="AF91" s="1185"/>
    </row>
    <row r="92" spans="1:32" ht="21" customHeight="1" thickBot="1" x14ac:dyDescent="0.25">
      <c r="A92" s="1206"/>
      <c r="B92" s="1207"/>
      <c r="C92" s="1208"/>
      <c r="D92" s="87" t="s">
        <v>18</v>
      </c>
      <c r="E92" s="81" t="s">
        <v>16</v>
      </c>
      <c r="F92" s="170" t="s">
        <v>17</v>
      </c>
      <c r="G92" s="171" t="s">
        <v>16</v>
      </c>
      <c r="H92" s="81" t="s">
        <v>17</v>
      </c>
      <c r="I92" s="81" t="s">
        <v>16</v>
      </c>
      <c r="J92" s="81" t="s">
        <v>17</v>
      </c>
      <c r="K92" s="81" t="s">
        <v>16</v>
      </c>
      <c r="L92" s="81" t="s">
        <v>17</v>
      </c>
      <c r="M92" s="81" t="s">
        <v>16</v>
      </c>
      <c r="N92" s="81" t="s">
        <v>17</v>
      </c>
      <c r="O92" s="81" t="s">
        <v>16</v>
      </c>
      <c r="P92" s="81" t="s">
        <v>17</v>
      </c>
      <c r="Q92" s="81" t="s">
        <v>16</v>
      </c>
      <c r="R92" s="81" t="s">
        <v>17</v>
      </c>
      <c r="S92" s="81" t="s">
        <v>16</v>
      </c>
      <c r="T92" s="81" t="s">
        <v>17</v>
      </c>
      <c r="U92" s="81" t="s">
        <v>16</v>
      </c>
      <c r="V92" s="81" t="s">
        <v>17</v>
      </c>
      <c r="W92" s="81" t="s">
        <v>16</v>
      </c>
      <c r="X92" s="81" t="s">
        <v>17</v>
      </c>
      <c r="Y92" s="81" t="s">
        <v>16</v>
      </c>
      <c r="Z92" s="173" t="s">
        <v>17</v>
      </c>
      <c r="AA92" s="87" t="s">
        <v>18</v>
      </c>
      <c r="AB92" s="81" t="s">
        <v>16</v>
      </c>
      <c r="AC92" s="170" t="s">
        <v>17</v>
      </c>
      <c r="AD92" s="87" t="s">
        <v>18</v>
      </c>
      <c r="AE92" s="81" t="s">
        <v>16</v>
      </c>
      <c r="AF92" s="170" t="s">
        <v>17</v>
      </c>
    </row>
    <row r="93" spans="1:32" ht="25.5" x14ac:dyDescent="0.2">
      <c r="A93" s="145" t="s">
        <v>79</v>
      </c>
      <c r="B93" s="146" t="s">
        <v>270</v>
      </c>
      <c r="C93" s="734" t="s">
        <v>23</v>
      </c>
      <c r="D93" s="150" t="s">
        <v>542</v>
      </c>
      <c r="E93" s="732" t="s">
        <v>542</v>
      </c>
      <c r="F93" s="149" t="s">
        <v>542</v>
      </c>
      <c r="G93" s="186">
        <v>0</v>
      </c>
      <c r="H93" s="732">
        <v>0</v>
      </c>
      <c r="I93" s="732">
        <v>0</v>
      </c>
      <c r="J93" s="732">
        <v>0</v>
      </c>
      <c r="K93" s="85">
        <v>0</v>
      </c>
      <c r="L93" s="85">
        <v>0</v>
      </c>
      <c r="M93" s="85">
        <v>0</v>
      </c>
      <c r="N93" s="85">
        <v>0</v>
      </c>
      <c r="O93" s="85">
        <v>1</v>
      </c>
      <c r="P93" s="85">
        <v>6</v>
      </c>
      <c r="Q93" s="85">
        <v>40</v>
      </c>
      <c r="R93" s="85">
        <v>82</v>
      </c>
      <c r="S93" s="509">
        <f>AB93-Q93-O93-M93</f>
        <v>2</v>
      </c>
      <c r="T93" s="509">
        <f>AC93-R93-P93-N93</f>
        <v>18</v>
      </c>
      <c r="U93" s="732"/>
      <c r="V93" s="732"/>
      <c r="W93" s="732"/>
      <c r="X93" s="732"/>
      <c r="Y93" s="732"/>
      <c r="Z93" s="734"/>
      <c r="AA93" s="150">
        <v>149</v>
      </c>
      <c r="AB93" s="732">
        <v>43</v>
      </c>
      <c r="AC93" s="149">
        <v>106</v>
      </c>
      <c r="AD93" s="150" t="s">
        <v>542</v>
      </c>
      <c r="AE93" s="732" t="s">
        <v>542</v>
      </c>
      <c r="AF93" s="149" t="s">
        <v>542</v>
      </c>
    </row>
    <row r="94" spans="1:32" ht="25.5" x14ac:dyDescent="0.2">
      <c r="A94" s="129" t="s">
        <v>82</v>
      </c>
      <c r="B94" s="130" t="s">
        <v>271</v>
      </c>
      <c r="C94" s="161" t="s">
        <v>23</v>
      </c>
      <c r="D94" s="39" t="s">
        <v>542</v>
      </c>
      <c r="E94" s="41" t="s">
        <v>542</v>
      </c>
      <c r="F94" s="108" t="s">
        <v>542</v>
      </c>
      <c r="G94" s="164">
        <v>0</v>
      </c>
      <c r="H94" s="41">
        <v>0</v>
      </c>
      <c r="I94" s="41">
        <v>0</v>
      </c>
      <c r="J94" s="41">
        <v>0</v>
      </c>
      <c r="K94" s="48">
        <v>0</v>
      </c>
      <c r="L94" s="48">
        <v>0</v>
      </c>
      <c r="M94" s="48">
        <v>0</v>
      </c>
      <c r="N94" s="48">
        <v>0</v>
      </c>
      <c r="O94" s="85">
        <v>0</v>
      </c>
      <c r="P94" s="85">
        <v>0</v>
      </c>
      <c r="Q94" s="85">
        <v>0</v>
      </c>
      <c r="R94" s="85">
        <v>0</v>
      </c>
      <c r="S94" s="509">
        <f t="shared" ref="S94:T108" si="5">AB94-Q94-O94-M94</f>
        <v>0</v>
      </c>
      <c r="T94" s="509">
        <f t="shared" si="5"/>
        <v>1</v>
      </c>
      <c r="U94" s="41"/>
      <c r="V94" s="41"/>
      <c r="W94" s="41"/>
      <c r="X94" s="41"/>
      <c r="Y94" s="41"/>
      <c r="Z94" s="161"/>
      <c r="AA94" s="39">
        <v>1</v>
      </c>
      <c r="AB94" s="41">
        <v>0</v>
      </c>
      <c r="AC94" s="108">
        <v>1</v>
      </c>
      <c r="AD94" s="39" t="s">
        <v>542</v>
      </c>
      <c r="AE94" s="41" t="s">
        <v>542</v>
      </c>
      <c r="AF94" s="108" t="s">
        <v>542</v>
      </c>
    </row>
    <row r="95" spans="1:32" ht="25.5" x14ac:dyDescent="0.2">
      <c r="A95" s="129" t="s">
        <v>84</v>
      </c>
      <c r="B95" s="130" t="s">
        <v>272</v>
      </c>
      <c r="C95" s="161" t="s">
        <v>23</v>
      </c>
      <c r="D95" s="39" t="s">
        <v>542</v>
      </c>
      <c r="E95" s="41" t="s">
        <v>542</v>
      </c>
      <c r="F95" s="108" t="s">
        <v>542</v>
      </c>
      <c r="G95" s="164">
        <v>0</v>
      </c>
      <c r="H95" s="41">
        <v>0</v>
      </c>
      <c r="I95" s="41">
        <v>0</v>
      </c>
      <c r="J95" s="41">
        <v>0</v>
      </c>
      <c r="K95" s="48">
        <v>0</v>
      </c>
      <c r="L95" s="48">
        <v>0</v>
      </c>
      <c r="M95" s="48">
        <v>0</v>
      </c>
      <c r="N95" s="48">
        <v>0</v>
      </c>
      <c r="O95" s="85">
        <v>0</v>
      </c>
      <c r="P95" s="85">
        <v>0</v>
      </c>
      <c r="Q95" s="85">
        <v>1</v>
      </c>
      <c r="R95" s="85">
        <v>1</v>
      </c>
      <c r="S95" s="509">
        <f t="shared" si="5"/>
        <v>0</v>
      </c>
      <c r="T95" s="509">
        <f t="shared" si="5"/>
        <v>0</v>
      </c>
      <c r="U95" s="41"/>
      <c r="V95" s="41"/>
      <c r="W95" s="41"/>
      <c r="X95" s="41"/>
      <c r="Y95" s="41"/>
      <c r="Z95" s="161"/>
      <c r="AA95" s="39">
        <v>2</v>
      </c>
      <c r="AB95" s="41">
        <v>1</v>
      </c>
      <c r="AC95" s="108">
        <v>1</v>
      </c>
      <c r="AD95" s="39" t="s">
        <v>542</v>
      </c>
      <c r="AE95" s="41" t="s">
        <v>542</v>
      </c>
      <c r="AF95" s="108" t="s">
        <v>542</v>
      </c>
    </row>
    <row r="96" spans="1:32" ht="32.25" customHeight="1" x14ac:dyDescent="0.2">
      <c r="A96" s="129" t="s">
        <v>95</v>
      </c>
      <c r="B96" s="130" t="s">
        <v>664</v>
      </c>
      <c r="C96" s="161" t="s">
        <v>23</v>
      </c>
      <c r="D96" s="39" t="s">
        <v>542</v>
      </c>
      <c r="E96" s="41" t="s">
        <v>542</v>
      </c>
      <c r="F96" s="108" t="s">
        <v>542</v>
      </c>
      <c r="G96" s="164">
        <v>0</v>
      </c>
      <c r="H96" s="41">
        <v>0</v>
      </c>
      <c r="I96" s="41">
        <v>0</v>
      </c>
      <c r="J96" s="41">
        <v>0</v>
      </c>
      <c r="K96" s="48">
        <v>0</v>
      </c>
      <c r="L96" s="48">
        <v>0</v>
      </c>
      <c r="M96" s="48">
        <v>0</v>
      </c>
      <c r="N96" s="48">
        <v>0</v>
      </c>
      <c r="O96" s="85">
        <v>0</v>
      </c>
      <c r="P96" s="85">
        <v>0</v>
      </c>
      <c r="Q96" s="85">
        <v>0</v>
      </c>
      <c r="R96" s="85">
        <v>0</v>
      </c>
      <c r="S96" s="509">
        <f t="shared" si="5"/>
        <v>0</v>
      </c>
      <c r="T96" s="509">
        <f t="shared" si="5"/>
        <v>0</v>
      </c>
      <c r="U96" s="41"/>
      <c r="V96" s="41"/>
      <c r="W96" s="41"/>
      <c r="X96" s="41"/>
      <c r="Y96" s="41"/>
      <c r="Z96" s="161"/>
      <c r="AA96" s="39">
        <v>0</v>
      </c>
      <c r="AB96" s="41">
        <v>0</v>
      </c>
      <c r="AC96" s="108">
        <v>0</v>
      </c>
      <c r="AD96" s="39" t="s">
        <v>542</v>
      </c>
      <c r="AE96" s="41" t="s">
        <v>542</v>
      </c>
      <c r="AF96" s="108" t="s">
        <v>542</v>
      </c>
    </row>
    <row r="97" spans="1:32" ht="30" customHeight="1" x14ac:dyDescent="0.2">
      <c r="A97" s="101" t="s">
        <v>277</v>
      </c>
      <c r="B97" s="102" t="s">
        <v>273</v>
      </c>
      <c r="C97" s="161" t="s">
        <v>23</v>
      </c>
      <c r="D97" s="184">
        <v>2000</v>
      </c>
      <c r="E97" s="41" t="s">
        <v>57</v>
      </c>
      <c r="F97" s="108" t="s">
        <v>57</v>
      </c>
      <c r="G97" s="164">
        <v>0</v>
      </c>
      <c r="H97" s="41">
        <v>0</v>
      </c>
      <c r="I97" s="41">
        <v>0</v>
      </c>
      <c r="J97" s="41">
        <v>0</v>
      </c>
      <c r="K97" s="48">
        <v>0</v>
      </c>
      <c r="L97" s="48">
        <v>0</v>
      </c>
      <c r="M97" s="48">
        <v>0</v>
      </c>
      <c r="N97" s="48">
        <v>0</v>
      </c>
      <c r="O97" s="85">
        <v>334</v>
      </c>
      <c r="P97" s="85">
        <v>260</v>
      </c>
      <c r="Q97" s="85">
        <v>644</v>
      </c>
      <c r="R97" s="85">
        <v>516</v>
      </c>
      <c r="S97" s="509">
        <f t="shared" si="5"/>
        <v>241</v>
      </c>
      <c r="T97" s="509">
        <f t="shared" si="5"/>
        <v>147</v>
      </c>
      <c r="U97" s="40"/>
      <c r="V97" s="40"/>
      <c r="W97" s="40"/>
      <c r="X97" s="40"/>
      <c r="Y97" s="40"/>
      <c r="Z97" s="153"/>
      <c r="AA97" s="184">
        <v>2142</v>
      </c>
      <c r="AB97" s="41">
        <v>1219</v>
      </c>
      <c r="AC97" s="108">
        <v>923</v>
      </c>
      <c r="AD97" s="471">
        <f>AA97/D97</f>
        <v>1.071</v>
      </c>
      <c r="AE97" s="41" t="s">
        <v>57</v>
      </c>
      <c r="AF97" s="108" t="s">
        <v>57</v>
      </c>
    </row>
    <row r="98" spans="1:32" ht="24" customHeight="1" x14ac:dyDescent="0.2">
      <c r="A98" s="129" t="s">
        <v>86</v>
      </c>
      <c r="B98" s="130" t="s">
        <v>665</v>
      </c>
      <c r="C98" s="161" t="s">
        <v>23</v>
      </c>
      <c r="D98" s="39" t="s">
        <v>542</v>
      </c>
      <c r="E98" s="41" t="s">
        <v>542</v>
      </c>
      <c r="F98" s="108" t="s">
        <v>542</v>
      </c>
      <c r="G98" s="164">
        <v>0</v>
      </c>
      <c r="H98" s="41">
        <v>0</v>
      </c>
      <c r="I98" s="41">
        <v>0</v>
      </c>
      <c r="J98" s="41">
        <v>0</v>
      </c>
      <c r="K98" s="48">
        <v>0</v>
      </c>
      <c r="L98" s="48">
        <v>0</v>
      </c>
      <c r="M98" s="48">
        <v>0</v>
      </c>
      <c r="N98" s="48">
        <v>0</v>
      </c>
      <c r="O98" s="85">
        <v>42</v>
      </c>
      <c r="P98" s="85">
        <v>29</v>
      </c>
      <c r="Q98" s="85">
        <v>63</v>
      </c>
      <c r="R98" s="85">
        <v>84</v>
      </c>
      <c r="S98" s="509">
        <f t="shared" si="5"/>
        <v>24</v>
      </c>
      <c r="T98" s="509">
        <f t="shared" si="5"/>
        <v>37</v>
      </c>
      <c r="U98" s="40"/>
      <c r="V98" s="40"/>
      <c r="W98" s="40"/>
      <c r="X98" s="40"/>
      <c r="Y98" s="40"/>
      <c r="Z98" s="153"/>
      <c r="AA98" s="39">
        <v>279</v>
      </c>
      <c r="AB98" s="41">
        <v>129</v>
      </c>
      <c r="AC98" s="108">
        <v>150</v>
      </c>
      <c r="AD98" s="39" t="s">
        <v>542</v>
      </c>
      <c r="AE98" s="41" t="s">
        <v>542</v>
      </c>
      <c r="AF98" s="108" t="s">
        <v>542</v>
      </c>
    </row>
    <row r="99" spans="1:32" ht="25.5" customHeight="1" x14ac:dyDescent="0.2">
      <c r="A99" s="129" t="s">
        <v>88</v>
      </c>
      <c r="B99" s="130" t="s">
        <v>666</v>
      </c>
      <c r="C99" s="161" t="s">
        <v>23</v>
      </c>
      <c r="D99" s="39" t="s">
        <v>542</v>
      </c>
      <c r="E99" s="41" t="s">
        <v>542</v>
      </c>
      <c r="F99" s="108" t="s">
        <v>542</v>
      </c>
      <c r="G99" s="164">
        <v>0</v>
      </c>
      <c r="H99" s="41">
        <v>0</v>
      </c>
      <c r="I99" s="41">
        <v>0</v>
      </c>
      <c r="J99" s="41">
        <v>0</v>
      </c>
      <c r="K99" s="48">
        <v>0</v>
      </c>
      <c r="L99" s="48">
        <v>0</v>
      </c>
      <c r="M99" s="48">
        <v>0</v>
      </c>
      <c r="N99" s="48">
        <v>0</v>
      </c>
      <c r="O99" s="85">
        <v>28</v>
      </c>
      <c r="P99" s="85">
        <v>25</v>
      </c>
      <c r="Q99" s="85">
        <v>62</v>
      </c>
      <c r="R99" s="85">
        <v>56</v>
      </c>
      <c r="S99" s="509">
        <f t="shared" si="5"/>
        <v>24</v>
      </c>
      <c r="T99" s="509">
        <f t="shared" si="5"/>
        <v>11</v>
      </c>
      <c r="U99" s="40"/>
      <c r="V99" s="40"/>
      <c r="W99" s="40"/>
      <c r="X99" s="40"/>
      <c r="Y99" s="40"/>
      <c r="Z99" s="153"/>
      <c r="AA99" s="39">
        <v>206</v>
      </c>
      <c r="AB99" s="41">
        <v>114</v>
      </c>
      <c r="AC99" s="108">
        <v>92</v>
      </c>
      <c r="AD99" s="39" t="s">
        <v>542</v>
      </c>
      <c r="AE99" s="41" t="s">
        <v>542</v>
      </c>
      <c r="AF99" s="108" t="s">
        <v>542</v>
      </c>
    </row>
    <row r="100" spans="1:32" ht="42.75" customHeight="1" x14ac:dyDescent="0.2">
      <c r="A100" s="129" t="s">
        <v>103</v>
      </c>
      <c r="B100" s="130" t="s">
        <v>667</v>
      </c>
      <c r="C100" s="161" t="s">
        <v>23</v>
      </c>
      <c r="D100" s="39" t="s">
        <v>542</v>
      </c>
      <c r="E100" s="41" t="s">
        <v>542</v>
      </c>
      <c r="F100" s="108" t="s">
        <v>542</v>
      </c>
      <c r="G100" s="164">
        <v>0</v>
      </c>
      <c r="H100" s="41">
        <v>0</v>
      </c>
      <c r="I100" s="41">
        <v>0</v>
      </c>
      <c r="J100" s="41">
        <v>0</v>
      </c>
      <c r="K100" s="48">
        <v>0</v>
      </c>
      <c r="L100" s="48">
        <v>0</v>
      </c>
      <c r="M100" s="48">
        <v>0</v>
      </c>
      <c r="N100" s="48">
        <v>0</v>
      </c>
      <c r="O100" s="85">
        <v>0</v>
      </c>
      <c r="P100" s="85">
        <v>0</v>
      </c>
      <c r="Q100" s="85">
        <v>2</v>
      </c>
      <c r="R100" s="85">
        <v>11</v>
      </c>
      <c r="S100" s="509">
        <f t="shared" si="5"/>
        <v>0</v>
      </c>
      <c r="T100" s="509">
        <f t="shared" si="5"/>
        <v>0</v>
      </c>
      <c r="U100" s="40"/>
      <c r="V100" s="40"/>
      <c r="W100" s="40"/>
      <c r="X100" s="40"/>
      <c r="Y100" s="40"/>
      <c r="Z100" s="153"/>
      <c r="AA100" s="39">
        <v>13</v>
      </c>
      <c r="AB100" s="41">
        <v>2</v>
      </c>
      <c r="AC100" s="108">
        <v>11</v>
      </c>
      <c r="AD100" s="39" t="s">
        <v>542</v>
      </c>
      <c r="AE100" s="41" t="s">
        <v>542</v>
      </c>
      <c r="AF100" s="108" t="s">
        <v>542</v>
      </c>
    </row>
    <row r="101" spans="1:32" ht="33" customHeight="1" x14ac:dyDescent="0.2">
      <c r="A101" s="129" t="s">
        <v>143</v>
      </c>
      <c r="B101" s="130" t="s">
        <v>668</v>
      </c>
      <c r="C101" s="161" t="s">
        <v>23</v>
      </c>
      <c r="D101" s="39" t="s">
        <v>542</v>
      </c>
      <c r="E101" s="41" t="s">
        <v>542</v>
      </c>
      <c r="F101" s="108" t="s">
        <v>542</v>
      </c>
      <c r="G101" s="164">
        <v>0</v>
      </c>
      <c r="H101" s="41">
        <v>0</v>
      </c>
      <c r="I101" s="41">
        <v>0</v>
      </c>
      <c r="J101" s="41">
        <v>0</v>
      </c>
      <c r="K101" s="48">
        <v>0</v>
      </c>
      <c r="L101" s="48">
        <v>0</v>
      </c>
      <c r="M101" s="48">
        <v>0</v>
      </c>
      <c r="N101" s="48">
        <v>0</v>
      </c>
      <c r="O101" s="85">
        <v>4</v>
      </c>
      <c r="P101" s="85">
        <v>3</v>
      </c>
      <c r="Q101" s="85">
        <v>37</v>
      </c>
      <c r="R101" s="85">
        <v>22</v>
      </c>
      <c r="S101" s="509">
        <f t="shared" si="5"/>
        <v>8</v>
      </c>
      <c r="T101" s="509">
        <f t="shared" si="5"/>
        <v>5</v>
      </c>
      <c r="U101" s="40"/>
      <c r="V101" s="40"/>
      <c r="W101" s="40"/>
      <c r="X101" s="40"/>
      <c r="Y101" s="40"/>
      <c r="Z101" s="153"/>
      <c r="AA101" s="95">
        <v>79</v>
      </c>
      <c r="AB101" s="41">
        <v>49</v>
      </c>
      <c r="AC101" s="108">
        <v>30</v>
      </c>
      <c r="AD101" s="39" t="s">
        <v>542</v>
      </c>
      <c r="AE101" s="41" t="s">
        <v>542</v>
      </c>
      <c r="AF101" s="108" t="s">
        <v>542</v>
      </c>
    </row>
    <row r="102" spans="1:32" ht="35.25" customHeight="1" x14ac:dyDescent="0.2">
      <c r="A102" s="129" t="s">
        <v>669</v>
      </c>
      <c r="B102" s="130" t="s">
        <v>670</v>
      </c>
      <c r="C102" s="161" t="s">
        <v>23</v>
      </c>
      <c r="D102" s="39" t="s">
        <v>542</v>
      </c>
      <c r="E102" s="41" t="s">
        <v>542</v>
      </c>
      <c r="F102" s="108" t="s">
        <v>542</v>
      </c>
      <c r="G102" s="164">
        <v>0</v>
      </c>
      <c r="H102" s="41">
        <v>0</v>
      </c>
      <c r="I102" s="41">
        <v>0</v>
      </c>
      <c r="J102" s="41">
        <v>0</v>
      </c>
      <c r="K102" s="48">
        <v>0</v>
      </c>
      <c r="L102" s="48">
        <v>0</v>
      </c>
      <c r="M102" s="48">
        <v>0</v>
      </c>
      <c r="N102" s="48">
        <v>0</v>
      </c>
      <c r="O102" s="85">
        <v>174</v>
      </c>
      <c r="P102" s="85">
        <v>86</v>
      </c>
      <c r="Q102" s="85">
        <v>405</v>
      </c>
      <c r="R102" s="85">
        <v>259</v>
      </c>
      <c r="S102" s="509">
        <f t="shared" si="5"/>
        <v>188</v>
      </c>
      <c r="T102" s="509">
        <f t="shared" si="5"/>
        <v>102</v>
      </c>
      <c r="U102" s="40"/>
      <c r="V102" s="40"/>
      <c r="W102" s="40"/>
      <c r="X102" s="40"/>
      <c r="Y102" s="40"/>
      <c r="Z102" s="153"/>
      <c r="AA102" s="95">
        <v>1214</v>
      </c>
      <c r="AB102" s="41">
        <v>767</v>
      </c>
      <c r="AC102" s="108">
        <v>447</v>
      </c>
      <c r="AD102" s="39" t="s">
        <v>542</v>
      </c>
      <c r="AE102" s="41" t="s">
        <v>542</v>
      </c>
      <c r="AF102" s="108" t="s">
        <v>542</v>
      </c>
    </row>
    <row r="103" spans="1:32" ht="28.5" customHeight="1" x14ac:dyDescent="0.2">
      <c r="A103" s="129" t="s">
        <v>671</v>
      </c>
      <c r="B103" s="130" t="s">
        <v>672</v>
      </c>
      <c r="C103" s="161" t="s">
        <v>23</v>
      </c>
      <c r="D103" s="39" t="s">
        <v>542</v>
      </c>
      <c r="E103" s="41" t="s">
        <v>542</v>
      </c>
      <c r="F103" s="108" t="s">
        <v>542</v>
      </c>
      <c r="G103" s="164">
        <v>0</v>
      </c>
      <c r="H103" s="41">
        <v>0</v>
      </c>
      <c r="I103" s="41">
        <v>0</v>
      </c>
      <c r="J103" s="41">
        <v>0</v>
      </c>
      <c r="K103" s="48">
        <v>0</v>
      </c>
      <c r="L103" s="48">
        <v>0</v>
      </c>
      <c r="M103" s="48">
        <v>0</v>
      </c>
      <c r="N103" s="48">
        <v>0</v>
      </c>
      <c r="O103" s="85">
        <v>157</v>
      </c>
      <c r="P103" s="85">
        <v>177</v>
      </c>
      <c r="Q103" s="85">
        <v>243</v>
      </c>
      <c r="R103" s="85">
        <v>318</v>
      </c>
      <c r="S103" s="509">
        <f t="shared" si="5"/>
        <v>46</v>
      </c>
      <c r="T103" s="509">
        <f t="shared" si="5"/>
        <v>58</v>
      </c>
      <c r="U103" s="40"/>
      <c r="V103" s="40"/>
      <c r="W103" s="40"/>
      <c r="X103" s="40"/>
      <c r="Y103" s="40"/>
      <c r="Z103" s="153"/>
      <c r="AA103" s="95">
        <v>999</v>
      </c>
      <c r="AB103" s="41">
        <v>446</v>
      </c>
      <c r="AC103" s="108">
        <v>553</v>
      </c>
      <c r="AD103" s="39" t="s">
        <v>542</v>
      </c>
      <c r="AE103" s="41" t="s">
        <v>542</v>
      </c>
      <c r="AF103" s="108" t="s">
        <v>542</v>
      </c>
    </row>
    <row r="104" spans="1:32" ht="38.25" customHeight="1" x14ac:dyDescent="0.2">
      <c r="A104" s="129" t="s">
        <v>673</v>
      </c>
      <c r="B104" s="130" t="s">
        <v>674</v>
      </c>
      <c r="C104" s="161" t="s">
        <v>23</v>
      </c>
      <c r="D104" s="39" t="s">
        <v>542</v>
      </c>
      <c r="E104" s="41" t="s">
        <v>542</v>
      </c>
      <c r="F104" s="108" t="s">
        <v>542</v>
      </c>
      <c r="G104" s="164">
        <v>0</v>
      </c>
      <c r="H104" s="41">
        <v>0</v>
      </c>
      <c r="I104" s="41">
        <v>0</v>
      </c>
      <c r="J104" s="41">
        <v>0</v>
      </c>
      <c r="K104" s="48">
        <v>0</v>
      </c>
      <c r="L104" s="48">
        <v>0</v>
      </c>
      <c r="M104" s="48">
        <v>0</v>
      </c>
      <c r="N104" s="48">
        <v>0</v>
      </c>
      <c r="O104" s="85">
        <v>3</v>
      </c>
      <c r="P104" s="85">
        <v>1</v>
      </c>
      <c r="Q104" s="85">
        <v>6</v>
      </c>
      <c r="R104" s="85">
        <v>2</v>
      </c>
      <c r="S104" s="509">
        <f t="shared" si="5"/>
        <v>5</v>
      </c>
      <c r="T104" s="509">
        <f t="shared" si="5"/>
        <v>4</v>
      </c>
      <c r="U104" s="40"/>
      <c r="V104" s="40"/>
      <c r="W104" s="40"/>
      <c r="X104" s="40"/>
      <c r="Y104" s="40"/>
      <c r="Z104" s="153"/>
      <c r="AA104" s="39">
        <v>21</v>
      </c>
      <c r="AB104" s="41">
        <v>14</v>
      </c>
      <c r="AC104" s="108">
        <v>7</v>
      </c>
      <c r="AD104" s="39" t="s">
        <v>542</v>
      </c>
      <c r="AE104" s="41" t="s">
        <v>542</v>
      </c>
      <c r="AF104" s="108" t="s">
        <v>542</v>
      </c>
    </row>
    <row r="105" spans="1:32" ht="29.25" customHeight="1" x14ac:dyDescent="0.2">
      <c r="A105" s="129" t="s">
        <v>278</v>
      </c>
      <c r="B105" s="130" t="s">
        <v>274</v>
      </c>
      <c r="C105" s="161" t="s">
        <v>23</v>
      </c>
      <c r="D105" s="39" t="s">
        <v>542</v>
      </c>
      <c r="E105" s="41" t="s">
        <v>542</v>
      </c>
      <c r="F105" s="108" t="s">
        <v>542</v>
      </c>
      <c r="G105" s="164">
        <v>0</v>
      </c>
      <c r="H105" s="41">
        <v>0</v>
      </c>
      <c r="I105" s="41">
        <v>0</v>
      </c>
      <c r="J105" s="41">
        <v>0</v>
      </c>
      <c r="K105" s="48">
        <v>0</v>
      </c>
      <c r="L105" s="48">
        <v>0</v>
      </c>
      <c r="M105" s="48">
        <v>0</v>
      </c>
      <c r="N105" s="48">
        <v>0</v>
      </c>
      <c r="O105" s="85">
        <v>3</v>
      </c>
      <c r="P105" s="85">
        <v>5</v>
      </c>
      <c r="Q105" s="85">
        <v>5</v>
      </c>
      <c r="R105" s="85">
        <v>14</v>
      </c>
      <c r="S105" s="509">
        <f t="shared" si="5"/>
        <v>2</v>
      </c>
      <c r="T105" s="509">
        <f t="shared" si="5"/>
        <v>2</v>
      </c>
      <c r="U105" s="40"/>
      <c r="V105" s="40"/>
      <c r="W105" s="40"/>
      <c r="X105" s="40"/>
      <c r="Y105" s="40"/>
      <c r="Z105" s="153"/>
      <c r="AA105" s="39">
        <v>31</v>
      </c>
      <c r="AB105" s="41">
        <v>10</v>
      </c>
      <c r="AC105" s="108">
        <v>21</v>
      </c>
      <c r="AD105" s="39" t="s">
        <v>542</v>
      </c>
      <c r="AE105" s="41" t="s">
        <v>542</v>
      </c>
      <c r="AF105" s="108" t="s">
        <v>542</v>
      </c>
    </row>
    <row r="106" spans="1:32" ht="27.75" customHeight="1" x14ac:dyDescent="0.2">
      <c r="A106" s="129" t="s">
        <v>133</v>
      </c>
      <c r="B106" s="130" t="s">
        <v>675</v>
      </c>
      <c r="C106" s="161" t="s">
        <v>23</v>
      </c>
      <c r="D106" s="39" t="s">
        <v>542</v>
      </c>
      <c r="E106" s="41" t="s">
        <v>542</v>
      </c>
      <c r="F106" s="108" t="s">
        <v>542</v>
      </c>
      <c r="G106" s="164">
        <v>0</v>
      </c>
      <c r="H106" s="41">
        <v>0</v>
      </c>
      <c r="I106" s="41">
        <v>0</v>
      </c>
      <c r="J106" s="41">
        <v>0</v>
      </c>
      <c r="K106" s="48">
        <v>0</v>
      </c>
      <c r="L106" s="48">
        <v>0</v>
      </c>
      <c r="M106" s="48">
        <v>0</v>
      </c>
      <c r="N106" s="48">
        <v>0</v>
      </c>
      <c r="O106" s="85">
        <v>189</v>
      </c>
      <c r="P106" s="85">
        <v>142</v>
      </c>
      <c r="Q106" s="85">
        <v>391</v>
      </c>
      <c r="R106" s="85">
        <v>265</v>
      </c>
      <c r="S106" s="509">
        <f t="shared" si="5"/>
        <v>154</v>
      </c>
      <c r="T106" s="509">
        <f t="shared" si="5"/>
        <v>92</v>
      </c>
      <c r="U106" s="40"/>
      <c r="V106" s="40"/>
      <c r="W106" s="40"/>
      <c r="X106" s="40"/>
      <c r="Y106" s="40"/>
      <c r="Z106" s="153"/>
      <c r="AA106" s="39">
        <v>1233</v>
      </c>
      <c r="AB106" s="41">
        <v>734</v>
      </c>
      <c r="AC106" s="108">
        <v>499</v>
      </c>
      <c r="AD106" s="39" t="s">
        <v>542</v>
      </c>
      <c r="AE106" s="41" t="s">
        <v>542</v>
      </c>
      <c r="AF106" s="108" t="s">
        <v>542</v>
      </c>
    </row>
    <row r="107" spans="1:32" ht="30" customHeight="1" x14ac:dyDescent="0.2">
      <c r="A107" s="132" t="s">
        <v>676</v>
      </c>
      <c r="B107" s="140" t="s">
        <v>687</v>
      </c>
      <c r="C107" s="161" t="s">
        <v>23</v>
      </c>
      <c r="D107" s="39" t="s">
        <v>542</v>
      </c>
      <c r="E107" s="41" t="s">
        <v>542</v>
      </c>
      <c r="F107" s="108" t="s">
        <v>542</v>
      </c>
      <c r="G107" s="164">
        <v>0</v>
      </c>
      <c r="H107" s="41">
        <v>0</v>
      </c>
      <c r="I107" s="41">
        <v>0</v>
      </c>
      <c r="J107" s="41">
        <v>0</v>
      </c>
      <c r="K107" s="48">
        <v>0</v>
      </c>
      <c r="L107" s="48">
        <v>0</v>
      </c>
      <c r="M107" s="48">
        <v>0</v>
      </c>
      <c r="N107" s="48">
        <v>0</v>
      </c>
      <c r="O107" s="85">
        <v>1</v>
      </c>
      <c r="P107" s="85">
        <v>0</v>
      </c>
      <c r="Q107" s="85">
        <v>0</v>
      </c>
      <c r="R107" s="85">
        <v>0</v>
      </c>
      <c r="S107" s="509">
        <f t="shared" si="5"/>
        <v>0</v>
      </c>
      <c r="T107" s="509">
        <f t="shared" si="5"/>
        <v>0</v>
      </c>
      <c r="U107" s="40"/>
      <c r="V107" s="40"/>
      <c r="W107" s="40"/>
      <c r="X107" s="40"/>
      <c r="Y107" s="40"/>
      <c r="Z107" s="153"/>
      <c r="AA107" s="39">
        <v>1</v>
      </c>
      <c r="AB107" s="41">
        <v>1</v>
      </c>
      <c r="AC107" s="108">
        <v>0</v>
      </c>
      <c r="AD107" s="39" t="s">
        <v>542</v>
      </c>
      <c r="AE107" s="41" t="s">
        <v>542</v>
      </c>
      <c r="AF107" s="108" t="s">
        <v>542</v>
      </c>
    </row>
    <row r="108" spans="1:32" ht="26.25" customHeight="1" x14ac:dyDescent="0.2">
      <c r="A108" s="132" t="s">
        <v>138</v>
      </c>
      <c r="B108" s="140" t="s">
        <v>686</v>
      </c>
      <c r="C108" s="161" t="s">
        <v>23</v>
      </c>
      <c r="D108" s="39" t="s">
        <v>542</v>
      </c>
      <c r="E108" s="41" t="s">
        <v>542</v>
      </c>
      <c r="F108" s="108" t="s">
        <v>542</v>
      </c>
      <c r="G108" s="164">
        <v>0</v>
      </c>
      <c r="H108" s="41">
        <v>0</v>
      </c>
      <c r="I108" s="41">
        <v>0</v>
      </c>
      <c r="J108" s="41">
        <v>0</v>
      </c>
      <c r="K108" s="48">
        <v>0</v>
      </c>
      <c r="L108" s="48">
        <v>0</v>
      </c>
      <c r="M108" s="48">
        <v>0</v>
      </c>
      <c r="N108" s="48">
        <v>0</v>
      </c>
      <c r="O108" s="85">
        <v>197</v>
      </c>
      <c r="P108" s="85">
        <v>156</v>
      </c>
      <c r="Q108" s="85">
        <v>410</v>
      </c>
      <c r="R108" s="85">
        <v>373</v>
      </c>
      <c r="S108" s="509">
        <f t="shared" si="5"/>
        <v>155</v>
      </c>
      <c r="T108" s="509">
        <f t="shared" si="5"/>
        <v>123</v>
      </c>
      <c r="U108" s="40"/>
      <c r="V108" s="40"/>
      <c r="W108" s="40"/>
      <c r="X108" s="40"/>
      <c r="Y108" s="40"/>
      <c r="Z108" s="153"/>
      <c r="AA108" s="184">
        <v>1414</v>
      </c>
      <c r="AB108" s="41">
        <v>762</v>
      </c>
      <c r="AC108" s="108">
        <v>652</v>
      </c>
      <c r="AD108" s="39" t="s">
        <v>542</v>
      </c>
      <c r="AE108" s="41" t="s">
        <v>542</v>
      </c>
      <c r="AF108" s="108" t="s">
        <v>542</v>
      </c>
    </row>
    <row r="109" spans="1:32" ht="34.5" customHeight="1" x14ac:dyDescent="0.2">
      <c r="A109" s="129" t="s">
        <v>123</v>
      </c>
      <c r="B109" s="130" t="s">
        <v>677</v>
      </c>
      <c r="C109" s="161" t="s">
        <v>23</v>
      </c>
      <c r="D109" s="39" t="s">
        <v>542</v>
      </c>
      <c r="E109" s="41" t="s">
        <v>542</v>
      </c>
      <c r="F109" s="108" t="s">
        <v>542</v>
      </c>
      <c r="G109" s="164">
        <v>0</v>
      </c>
      <c r="H109" s="41">
        <v>0</v>
      </c>
      <c r="I109" s="41">
        <v>0</v>
      </c>
      <c r="J109" s="41">
        <v>0</v>
      </c>
      <c r="K109" s="48">
        <v>0</v>
      </c>
      <c r="L109" s="48">
        <v>0</v>
      </c>
      <c r="M109" s="48" t="s">
        <v>57</v>
      </c>
      <c r="N109" s="48" t="s">
        <v>57</v>
      </c>
      <c r="O109" s="48" t="s">
        <v>57</v>
      </c>
      <c r="P109" s="48" t="s">
        <v>57</v>
      </c>
      <c r="Q109" s="48" t="s">
        <v>57</v>
      </c>
      <c r="R109" s="48" t="s">
        <v>57</v>
      </c>
      <c r="S109" s="724" t="s">
        <v>57</v>
      </c>
      <c r="T109" s="724" t="s">
        <v>57</v>
      </c>
      <c r="U109" s="40"/>
      <c r="V109" s="40"/>
      <c r="W109" s="40"/>
      <c r="X109" s="40"/>
      <c r="Y109" s="40"/>
      <c r="Z109" s="153"/>
      <c r="AA109" s="39">
        <v>0</v>
      </c>
      <c r="AB109" s="41" t="s">
        <v>57</v>
      </c>
      <c r="AC109" s="108" t="s">
        <v>57</v>
      </c>
      <c r="AD109" s="39" t="s">
        <v>542</v>
      </c>
      <c r="AE109" s="41" t="s">
        <v>542</v>
      </c>
      <c r="AF109" s="108" t="s">
        <v>542</v>
      </c>
    </row>
    <row r="110" spans="1:32" ht="36" customHeight="1" x14ac:dyDescent="0.2">
      <c r="A110" s="129" t="s">
        <v>129</v>
      </c>
      <c r="B110" s="130" t="s">
        <v>678</v>
      </c>
      <c r="C110" s="161" t="s">
        <v>23</v>
      </c>
      <c r="D110" s="39" t="s">
        <v>542</v>
      </c>
      <c r="E110" s="41" t="s">
        <v>542</v>
      </c>
      <c r="F110" s="108" t="s">
        <v>542</v>
      </c>
      <c r="G110" s="164">
        <v>0</v>
      </c>
      <c r="H110" s="41">
        <v>0</v>
      </c>
      <c r="I110" s="41">
        <v>0</v>
      </c>
      <c r="J110" s="41">
        <v>0</v>
      </c>
      <c r="K110" s="48">
        <v>0</v>
      </c>
      <c r="L110" s="48">
        <v>0</v>
      </c>
      <c r="M110" s="48" t="s">
        <v>57</v>
      </c>
      <c r="N110" s="48" t="s">
        <v>57</v>
      </c>
      <c r="O110" s="48" t="s">
        <v>57</v>
      </c>
      <c r="P110" s="48" t="s">
        <v>57</v>
      </c>
      <c r="Q110" s="48" t="s">
        <v>57</v>
      </c>
      <c r="R110" s="48" t="s">
        <v>57</v>
      </c>
      <c r="S110" s="724" t="s">
        <v>57</v>
      </c>
      <c r="T110" s="724" t="s">
        <v>57</v>
      </c>
      <c r="U110" s="40"/>
      <c r="V110" s="40"/>
      <c r="W110" s="40"/>
      <c r="X110" s="40"/>
      <c r="Y110" s="40"/>
      <c r="Z110" s="153"/>
      <c r="AA110" s="39">
        <v>1</v>
      </c>
      <c r="AB110" s="41" t="s">
        <v>57</v>
      </c>
      <c r="AC110" s="108" t="s">
        <v>57</v>
      </c>
      <c r="AD110" s="39" t="s">
        <v>542</v>
      </c>
      <c r="AE110" s="41" t="s">
        <v>542</v>
      </c>
      <c r="AF110" s="108" t="s">
        <v>542</v>
      </c>
    </row>
    <row r="111" spans="1:32" ht="39.75" customHeight="1" x14ac:dyDescent="0.2">
      <c r="A111" s="129" t="s">
        <v>679</v>
      </c>
      <c r="B111" s="130" t="s">
        <v>680</v>
      </c>
      <c r="C111" s="161" t="s">
        <v>23</v>
      </c>
      <c r="D111" s="39" t="s">
        <v>542</v>
      </c>
      <c r="E111" s="41" t="s">
        <v>542</v>
      </c>
      <c r="F111" s="108" t="s">
        <v>542</v>
      </c>
      <c r="G111" s="164">
        <v>0</v>
      </c>
      <c r="H111" s="41">
        <v>0</v>
      </c>
      <c r="I111" s="41">
        <v>0</v>
      </c>
      <c r="J111" s="41">
        <v>0</v>
      </c>
      <c r="K111" s="48">
        <v>0</v>
      </c>
      <c r="L111" s="48">
        <v>0</v>
      </c>
      <c r="M111" s="48" t="s">
        <v>57</v>
      </c>
      <c r="N111" s="48" t="s">
        <v>57</v>
      </c>
      <c r="O111" s="48" t="s">
        <v>57</v>
      </c>
      <c r="P111" s="48" t="s">
        <v>57</v>
      </c>
      <c r="Q111" s="48" t="s">
        <v>57</v>
      </c>
      <c r="R111" s="48" t="s">
        <v>57</v>
      </c>
      <c r="S111" s="724" t="s">
        <v>57</v>
      </c>
      <c r="T111" s="724" t="s">
        <v>57</v>
      </c>
      <c r="U111" s="40"/>
      <c r="V111" s="40"/>
      <c r="W111" s="40"/>
      <c r="X111" s="40"/>
      <c r="Y111" s="40"/>
      <c r="Z111" s="153"/>
      <c r="AA111" s="39">
        <v>0</v>
      </c>
      <c r="AB111" s="41" t="s">
        <v>57</v>
      </c>
      <c r="AC111" s="108" t="s">
        <v>57</v>
      </c>
      <c r="AD111" s="39" t="s">
        <v>542</v>
      </c>
      <c r="AE111" s="41" t="s">
        <v>542</v>
      </c>
      <c r="AF111" s="108" t="s">
        <v>542</v>
      </c>
    </row>
    <row r="112" spans="1:32" ht="44.25" customHeight="1" x14ac:dyDescent="0.2">
      <c r="A112" s="129" t="s">
        <v>148</v>
      </c>
      <c r="B112" s="130" t="s">
        <v>681</v>
      </c>
      <c r="C112" s="161" t="s">
        <v>23</v>
      </c>
      <c r="D112" s="39" t="s">
        <v>542</v>
      </c>
      <c r="E112" s="41" t="s">
        <v>542</v>
      </c>
      <c r="F112" s="108" t="s">
        <v>542</v>
      </c>
      <c r="G112" s="164">
        <v>0</v>
      </c>
      <c r="H112" s="41">
        <v>0</v>
      </c>
      <c r="I112" s="41">
        <v>0</v>
      </c>
      <c r="J112" s="41">
        <v>0</v>
      </c>
      <c r="K112" s="48">
        <v>0</v>
      </c>
      <c r="L112" s="48">
        <v>0</v>
      </c>
      <c r="M112" s="48" t="s">
        <v>57</v>
      </c>
      <c r="N112" s="48" t="s">
        <v>57</v>
      </c>
      <c r="O112" s="48" t="s">
        <v>57</v>
      </c>
      <c r="P112" s="48" t="s">
        <v>57</v>
      </c>
      <c r="Q112" s="48" t="s">
        <v>57</v>
      </c>
      <c r="R112" s="48" t="s">
        <v>57</v>
      </c>
      <c r="S112" s="724" t="s">
        <v>57</v>
      </c>
      <c r="T112" s="724" t="s">
        <v>57</v>
      </c>
      <c r="U112" s="40"/>
      <c r="V112" s="40"/>
      <c r="W112" s="40"/>
      <c r="X112" s="40"/>
      <c r="Y112" s="40"/>
      <c r="Z112" s="153"/>
      <c r="AA112" s="770">
        <v>613</v>
      </c>
      <c r="AB112" s="41" t="s">
        <v>57</v>
      </c>
      <c r="AC112" s="108" t="s">
        <v>57</v>
      </c>
      <c r="AD112" s="39" t="s">
        <v>542</v>
      </c>
      <c r="AE112" s="41" t="s">
        <v>542</v>
      </c>
      <c r="AF112" s="108" t="s">
        <v>542</v>
      </c>
    </row>
    <row r="113" spans="1:32" ht="26.25" customHeight="1" thickBot="1" x14ac:dyDescent="0.25">
      <c r="A113" s="1393" t="s">
        <v>705</v>
      </c>
      <c r="B113" s="1394"/>
      <c r="C113" s="197"/>
      <c r="D113" s="1405" t="s">
        <v>542</v>
      </c>
      <c r="E113" s="1244"/>
      <c r="F113" s="1406"/>
      <c r="G113" s="1396">
        <v>0</v>
      </c>
      <c r="H113" s="1244"/>
      <c r="I113" s="1244">
        <v>0</v>
      </c>
      <c r="J113" s="1244"/>
      <c r="K113" s="1397">
        <v>0</v>
      </c>
      <c r="L113" s="1397"/>
      <c r="M113" s="1397">
        <v>0</v>
      </c>
      <c r="N113" s="1397"/>
      <c r="O113" s="1397">
        <v>601</v>
      </c>
      <c r="P113" s="1397"/>
      <c r="Q113" s="1384">
        <v>1284</v>
      </c>
      <c r="R113" s="1384"/>
      <c r="S113" s="1385">
        <f>AA113-Q113-O113</f>
        <v>408</v>
      </c>
      <c r="T113" s="1385"/>
      <c r="U113" s="1386"/>
      <c r="V113" s="1386"/>
      <c r="W113" s="1386"/>
      <c r="X113" s="1386"/>
      <c r="Y113" s="792"/>
      <c r="Z113" s="217"/>
      <c r="AA113" s="1387">
        <f>AA93+AA95+AA97</f>
        <v>2293</v>
      </c>
      <c r="AB113" s="1388"/>
      <c r="AC113" s="1389"/>
      <c r="AD113" s="1405" t="s">
        <v>542</v>
      </c>
      <c r="AE113" s="1244"/>
      <c r="AF113" s="1406"/>
    </row>
    <row r="114" spans="1:32" ht="3" customHeight="1" x14ac:dyDescent="0.2">
      <c r="A114" s="20"/>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1:32" ht="5.25" customHeight="1" x14ac:dyDescent="0.2">
      <c r="A115" s="20"/>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1:32" s="24" customFormat="1" ht="18" customHeight="1" x14ac:dyDescent="0.25">
      <c r="A116" s="125" t="s">
        <v>684</v>
      </c>
      <c r="B116" s="126"/>
      <c r="C116" s="30"/>
      <c r="D116" s="29"/>
      <c r="E116" s="29"/>
      <c r="F116" s="29"/>
      <c r="G116" s="29"/>
      <c r="H116" s="29"/>
      <c r="I116" s="29"/>
      <c r="J116" s="29"/>
      <c r="K116" s="29"/>
      <c r="L116" s="29"/>
      <c r="M116" s="29"/>
      <c r="N116" s="88"/>
      <c r="O116" s="29"/>
      <c r="P116" s="29"/>
      <c r="Q116" s="29"/>
      <c r="R116" s="29"/>
      <c r="S116" s="29"/>
      <c r="T116" s="29"/>
      <c r="U116" s="29"/>
      <c r="V116" s="29"/>
      <c r="W116" s="29"/>
      <c r="X116" s="29"/>
      <c r="Y116" s="29"/>
      <c r="Z116" s="29"/>
      <c r="AA116" s="29"/>
      <c r="AB116" s="29"/>
      <c r="AC116" s="29"/>
      <c r="AD116" s="29"/>
      <c r="AE116" s="29"/>
      <c r="AF116" s="29"/>
    </row>
    <row r="117" spans="1:32" s="24" customFormat="1" ht="24.75" customHeight="1" thickBot="1" x14ac:dyDescent="0.3">
      <c r="A117" s="1203" t="s">
        <v>651</v>
      </c>
      <c r="B117" s="1203"/>
      <c r="C117" s="1203"/>
      <c r="D117" s="1203"/>
      <c r="E117" s="1203"/>
      <c r="F117" s="1203"/>
      <c r="G117" s="1203"/>
      <c r="H117" s="1203"/>
      <c r="I117" s="1203"/>
      <c r="J117" s="1203"/>
      <c r="K117" s="1203"/>
      <c r="L117" s="1203"/>
      <c r="M117" s="1203"/>
      <c r="N117" s="1203"/>
      <c r="O117" s="1203"/>
      <c r="P117" s="1203"/>
      <c r="Q117" s="1203"/>
      <c r="R117" s="1203"/>
      <c r="S117" s="1203"/>
      <c r="T117" s="1203"/>
      <c r="U117" s="1203"/>
      <c r="V117" s="1203"/>
      <c r="W117" s="1203"/>
      <c r="X117" s="1203"/>
      <c r="Y117" s="1203"/>
      <c r="Z117" s="1203"/>
      <c r="AA117" s="1203"/>
      <c r="AB117" s="1203"/>
      <c r="AC117" s="1203"/>
      <c r="AD117" s="1203"/>
      <c r="AE117" s="1203"/>
      <c r="AF117" s="1203"/>
    </row>
    <row r="118" spans="1:32" s="11" customFormat="1" ht="29.25" customHeight="1" x14ac:dyDescent="0.25">
      <c r="A118" s="1170" t="s">
        <v>347</v>
      </c>
      <c r="B118" s="1171" t="s">
        <v>268</v>
      </c>
      <c r="C118" s="1193" t="s">
        <v>180</v>
      </c>
      <c r="D118" s="1170" t="s">
        <v>703</v>
      </c>
      <c r="E118" s="1171"/>
      <c r="F118" s="1172"/>
      <c r="G118" s="1205" t="s">
        <v>6</v>
      </c>
      <c r="H118" s="1171"/>
      <c r="I118" s="1171" t="s">
        <v>7</v>
      </c>
      <c r="J118" s="1171"/>
      <c r="K118" s="1171" t="s">
        <v>8</v>
      </c>
      <c r="L118" s="1171"/>
      <c r="M118" s="1171" t="s">
        <v>9</v>
      </c>
      <c r="N118" s="1171"/>
      <c r="O118" s="1171" t="s">
        <v>10</v>
      </c>
      <c r="P118" s="1171"/>
      <c r="Q118" s="1171" t="s">
        <v>11</v>
      </c>
      <c r="R118" s="1171"/>
      <c r="S118" s="1171" t="s">
        <v>12</v>
      </c>
      <c r="T118" s="1171"/>
      <c r="U118" s="1171" t="s">
        <v>13</v>
      </c>
      <c r="V118" s="1171"/>
      <c r="W118" s="1171" t="s">
        <v>14</v>
      </c>
      <c r="X118" s="1171"/>
      <c r="Y118" s="1171" t="s">
        <v>15</v>
      </c>
      <c r="Z118" s="1193"/>
      <c r="AA118" s="1170" t="s">
        <v>704</v>
      </c>
      <c r="AB118" s="1171"/>
      <c r="AC118" s="1172"/>
      <c r="AD118" s="1170" t="s">
        <v>269</v>
      </c>
      <c r="AE118" s="1171"/>
      <c r="AF118" s="1172"/>
    </row>
    <row r="119" spans="1:32" ht="30" customHeight="1" x14ac:dyDescent="0.2">
      <c r="A119" s="1184"/>
      <c r="B119" s="1182"/>
      <c r="C119" s="1183"/>
      <c r="D119" s="1184"/>
      <c r="E119" s="1182"/>
      <c r="F119" s="1185"/>
      <c r="G119" s="1200" t="s">
        <v>0</v>
      </c>
      <c r="H119" s="1201"/>
      <c r="I119" s="1201"/>
      <c r="J119" s="1201"/>
      <c r="K119" s="1201"/>
      <c r="L119" s="1201"/>
      <c r="M119" s="1201"/>
      <c r="N119" s="1201"/>
      <c r="O119" s="1201"/>
      <c r="P119" s="1201"/>
      <c r="Q119" s="1201"/>
      <c r="R119" s="1201"/>
      <c r="S119" s="1201"/>
      <c r="T119" s="1201"/>
      <c r="U119" s="1201"/>
      <c r="V119" s="1201"/>
      <c r="W119" s="1201"/>
      <c r="X119" s="1201"/>
      <c r="Y119" s="1201"/>
      <c r="Z119" s="1202"/>
      <c r="AA119" s="1184"/>
      <c r="AB119" s="1182"/>
      <c r="AC119" s="1185"/>
      <c r="AD119" s="1184"/>
      <c r="AE119" s="1182"/>
      <c r="AF119" s="1185"/>
    </row>
    <row r="120" spans="1:32" ht="21" customHeight="1" thickBot="1" x14ac:dyDescent="0.25">
      <c r="A120" s="1206"/>
      <c r="B120" s="1207"/>
      <c r="C120" s="1208"/>
      <c r="D120" s="87" t="s">
        <v>18</v>
      </c>
      <c r="E120" s="81" t="s">
        <v>16</v>
      </c>
      <c r="F120" s="170" t="s">
        <v>17</v>
      </c>
      <c r="G120" s="171" t="s">
        <v>16</v>
      </c>
      <c r="H120" s="81" t="s">
        <v>17</v>
      </c>
      <c r="I120" s="81" t="s">
        <v>16</v>
      </c>
      <c r="J120" s="81" t="s">
        <v>17</v>
      </c>
      <c r="K120" s="81" t="s">
        <v>16</v>
      </c>
      <c r="L120" s="81" t="s">
        <v>17</v>
      </c>
      <c r="M120" s="81" t="s">
        <v>16</v>
      </c>
      <c r="N120" s="81" t="s">
        <v>17</v>
      </c>
      <c r="O120" s="81" t="s">
        <v>16</v>
      </c>
      <c r="P120" s="81" t="s">
        <v>17</v>
      </c>
      <c r="Q120" s="81" t="s">
        <v>16</v>
      </c>
      <c r="R120" s="81" t="s">
        <v>17</v>
      </c>
      <c r="S120" s="81" t="s">
        <v>16</v>
      </c>
      <c r="T120" s="81" t="s">
        <v>17</v>
      </c>
      <c r="U120" s="81" t="s">
        <v>16</v>
      </c>
      <c r="V120" s="81" t="s">
        <v>17</v>
      </c>
      <c r="W120" s="81" t="s">
        <v>16</v>
      </c>
      <c r="X120" s="81" t="s">
        <v>17</v>
      </c>
      <c r="Y120" s="81" t="s">
        <v>16</v>
      </c>
      <c r="Z120" s="173" t="s">
        <v>17</v>
      </c>
      <c r="AA120" s="87" t="s">
        <v>18</v>
      </c>
      <c r="AB120" s="81" t="s">
        <v>16</v>
      </c>
      <c r="AC120" s="170" t="s">
        <v>17</v>
      </c>
      <c r="AD120" s="87" t="s">
        <v>18</v>
      </c>
      <c r="AE120" s="81" t="s">
        <v>16</v>
      </c>
      <c r="AF120" s="170" t="s">
        <v>17</v>
      </c>
    </row>
    <row r="121" spans="1:32" ht="25.5" x14ac:dyDescent="0.2">
      <c r="A121" s="145" t="s">
        <v>79</v>
      </c>
      <c r="B121" s="146" t="s">
        <v>270</v>
      </c>
      <c r="C121" s="734" t="s">
        <v>23</v>
      </c>
      <c r="D121" s="150" t="s">
        <v>542</v>
      </c>
      <c r="E121" s="732" t="s">
        <v>542</v>
      </c>
      <c r="F121" s="149" t="s">
        <v>542</v>
      </c>
      <c r="G121" s="186">
        <v>0</v>
      </c>
      <c r="H121" s="732">
        <v>0</v>
      </c>
      <c r="I121" s="732">
        <v>0</v>
      </c>
      <c r="J121" s="732">
        <v>0</v>
      </c>
      <c r="K121" s="85">
        <v>0</v>
      </c>
      <c r="L121" s="85">
        <v>0</v>
      </c>
      <c r="M121" s="85">
        <v>0</v>
      </c>
      <c r="N121" s="85">
        <v>0</v>
      </c>
      <c r="O121" s="85">
        <v>6</v>
      </c>
      <c r="P121" s="85">
        <v>41</v>
      </c>
      <c r="Q121" s="85">
        <v>44</v>
      </c>
      <c r="R121" s="85">
        <v>500</v>
      </c>
      <c r="S121" s="509">
        <f>AB121-Q121-O121-M121-K121</f>
        <v>46</v>
      </c>
      <c r="T121" s="509">
        <f>AC121-R121-P121-N121-L121</f>
        <v>275</v>
      </c>
      <c r="U121" s="732"/>
      <c r="V121" s="732"/>
      <c r="W121" s="732"/>
      <c r="X121" s="732"/>
      <c r="Y121" s="732"/>
      <c r="Z121" s="734"/>
      <c r="AA121" s="150">
        <v>912</v>
      </c>
      <c r="AB121" s="732">
        <v>96</v>
      </c>
      <c r="AC121" s="149">
        <v>816</v>
      </c>
      <c r="AD121" s="150" t="s">
        <v>542</v>
      </c>
      <c r="AE121" s="732" t="s">
        <v>542</v>
      </c>
      <c r="AF121" s="149" t="s">
        <v>542</v>
      </c>
    </row>
    <row r="122" spans="1:32" ht="25.5" x14ac:dyDescent="0.2">
      <c r="A122" s="129" t="s">
        <v>82</v>
      </c>
      <c r="B122" s="130" t="s">
        <v>271</v>
      </c>
      <c r="C122" s="161" t="s">
        <v>23</v>
      </c>
      <c r="D122" s="39" t="s">
        <v>542</v>
      </c>
      <c r="E122" s="41" t="s">
        <v>542</v>
      </c>
      <c r="F122" s="108" t="s">
        <v>542</v>
      </c>
      <c r="G122" s="164">
        <v>0</v>
      </c>
      <c r="H122" s="41">
        <v>0</v>
      </c>
      <c r="I122" s="41">
        <v>0</v>
      </c>
      <c r="J122" s="41">
        <v>0</v>
      </c>
      <c r="K122" s="48">
        <v>0</v>
      </c>
      <c r="L122" s="48">
        <v>0</v>
      </c>
      <c r="M122" s="48">
        <v>0</v>
      </c>
      <c r="N122" s="48">
        <v>0</v>
      </c>
      <c r="O122" s="85">
        <v>3</v>
      </c>
      <c r="P122" s="85">
        <v>16</v>
      </c>
      <c r="Q122" s="85">
        <v>11</v>
      </c>
      <c r="R122" s="85">
        <v>109</v>
      </c>
      <c r="S122" s="509">
        <f t="shared" ref="S122:T136" si="6">AB122-Q122-O122-M122-K122</f>
        <v>13</v>
      </c>
      <c r="T122" s="509">
        <f t="shared" si="6"/>
        <v>43</v>
      </c>
      <c r="U122" s="41"/>
      <c r="V122" s="41"/>
      <c r="W122" s="41"/>
      <c r="X122" s="41"/>
      <c r="Y122" s="41"/>
      <c r="Z122" s="161"/>
      <c r="AA122" s="39">
        <v>195</v>
      </c>
      <c r="AB122" s="41">
        <v>27</v>
      </c>
      <c r="AC122" s="108">
        <v>168</v>
      </c>
      <c r="AD122" s="39" t="s">
        <v>542</v>
      </c>
      <c r="AE122" s="41" t="s">
        <v>542</v>
      </c>
      <c r="AF122" s="108" t="s">
        <v>542</v>
      </c>
    </row>
    <row r="123" spans="1:32" ht="25.5" x14ac:dyDescent="0.2">
      <c r="A123" s="129" t="s">
        <v>84</v>
      </c>
      <c r="B123" s="130" t="s">
        <v>272</v>
      </c>
      <c r="C123" s="161" t="s">
        <v>23</v>
      </c>
      <c r="D123" s="39" t="s">
        <v>542</v>
      </c>
      <c r="E123" s="41" t="s">
        <v>542</v>
      </c>
      <c r="F123" s="108" t="s">
        <v>542</v>
      </c>
      <c r="G123" s="164">
        <v>0</v>
      </c>
      <c r="H123" s="41">
        <v>0</v>
      </c>
      <c r="I123" s="41">
        <v>0</v>
      </c>
      <c r="J123" s="41">
        <v>0</v>
      </c>
      <c r="K123" s="48">
        <v>0</v>
      </c>
      <c r="L123" s="48">
        <v>0</v>
      </c>
      <c r="M123" s="48">
        <v>0</v>
      </c>
      <c r="N123" s="48">
        <v>0</v>
      </c>
      <c r="O123" s="85">
        <v>47</v>
      </c>
      <c r="P123" s="85">
        <v>118</v>
      </c>
      <c r="Q123" s="85">
        <v>207</v>
      </c>
      <c r="R123" s="85">
        <v>866</v>
      </c>
      <c r="S123" s="509">
        <f t="shared" si="6"/>
        <v>120</v>
      </c>
      <c r="T123" s="509">
        <f t="shared" si="6"/>
        <v>508</v>
      </c>
      <c r="U123" s="41"/>
      <c r="V123" s="41"/>
      <c r="W123" s="41"/>
      <c r="X123" s="41"/>
      <c r="Y123" s="41"/>
      <c r="Z123" s="161"/>
      <c r="AA123" s="184">
        <v>1866</v>
      </c>
      <c r="AB123" s="41">
        <v>374</v>
      </c>
      <c r="AC123" s="108">
        <v>1492</v>
      </c>
      <c r="AD123" s="39" t="s">
        <v>542</v>
      </c>
      <c r="AE123" s="41" t="s">
        <v>542</v>
      </c>
      <c r="AF123" s="108" t="s">
        <v>542</v>
      </c>
    </row>
    <row r="124" spans="1:32" ht="39" customHeight="1" x14ac:dyDescent="0.2">
      <c r="A124" s="129" t="s">
        <v>95</v>
      </c>
      <c r="B124" s="130" t="s">
        <v>664</v>
      </c>
      <c r="C124" s="161" t="s">
        <v>23</v>
      </c>
      <c r="D124" s="39" t="s">
        <v>542</v>
      </c>
      <c r="E124" s="41" t="s">
        <v>542</v>
      </c>
      <c r="F124" s="108" t="s">
        <v>542</v>
      </c>
      <c r="G124" s="164">
        <v>0</v>
      </c>
      <c r="H124" s="41">
        <v>0</v>
      </c>
      <c r="I124" s="41">
        <v>0</v>
      </c>
      <c r="J124" s="41">
        <v>0</v>
      </c>
      <c r="K124" s="48">
        <v>0</v>
      </c>
      <c r="L124" s="48">
        <v>0</v>
      </c>
      <c r="M124" s="48">
        <v>0</v>
      </c>
      <c r="N124" s="48">
        <v>0</v>
      </c>
      <c r="O124" s="85">
        <v>0</v>
      </c>
      <c r="P124" s="85">
        <v>1</v>
      </c>
      <c r="Q124" s="85">
        <v>17</v>
      </c>
      <c r="R124" s="85">
        <v>124</v>
      </c>
      <c r="S124" s="509">
        <f t="shared" si="6"/>
        <v>0</v>
      </c>
      <c r="T124" s="509">
        <f t="shared" si="6"/>
        <v>20</v>
      </c>
      <c r="U124" s="41"/>
      <c r="V124" s="41"/>
      <c r="W124" s="41"/>
      <c r="X124" s="41"/>
      <c r="Y124" s="41"/>
      <c r="Z124" s="161"/>
      <c r="AA124" s="39">
        <v>162</v>
      </c>
      <c r="AB124" s="41">
        <v>17</v>
      </c>
      <c r="AC124" s="108">
        <v>145</v>
      </c>
      <c r="AD124" s="39" t="s">
        <v>542</v>
      </c>
      <c r="AE124" s="41" t="s">
        <v>542</v>
      </c>
      <c r="AF124" s="108" t="s">
        <v>542</v>
      </c>
    </row>
    <row r="125" spans="1:32" ht="36" customHeight="1" x14ac:dyDescent="0.2">
      <c r="A125" s="101" t="s">
        <v>277</v>
      </c>
      <c r="B125" s="102" t="s">
        <v>273</v>
      </c>
      <c r="C125" s="161" t="s">
        <v>23</v>
      </c>
      <c r="D125" s="39" t="s">
        <v>542</v>
      </c>
      <c r="E125" s="41" t="s">
        <v>542</v>
      </c>
      <c r="F125" s="108" t="s">
        <v>542</v>
      </c>
      <c r="G125" s="164">
        <v>0</v>
      </c>
      <c r="H125" s="41">
        <v>0</v>
      </c>
      <c r="I125" s="41">
        <v>0</v>
      </c>
      <c r="J125" s="41">
        <v>0</v>
      </c>
      <c r="K125" s="48">
        <v>0</v>
      </c>
      <c r="L125" s="48">
        <v>0</v>
      </c>
      <c r="M125" s="48">
        <v>0</v>
      </c>
      <c r="N125" s="48">
        <v>0</v>
      </c>
      <c r="O125" s="85">
        <v>141</v>
      </c>
      <c r="P125" s="85">
        <v>136</v>
      </c>
      <c r="Q125" s="85">
        <v>772</v>
      </c>
      <c r="R125" s="148">
        <v>2598</v>
      </c>
      <c r="S125" s="509">
        <f t="shared" si="6"/>
        <v>785</v>
      </c>
      <c r="T125" s="509">
        <f t="shared" si="6"/>
        <v>1696</v>
      </c>
      <c r="U125" s="40"/>
      <c r="V125" s="40"/>
      <c r="W125" s="40"/>
      <c r="X125" s="40"/>
      <c r="Y125" s="40"/>
      <c r="Z125" s="153"/>
      <c r="AA125" s="184">
        <v>6128</v>
      </c>
      <c r="AB125" s="112">
        <v>1698</v>
      </c>
      <c r="AC125" s="185">
        <v>4430</v>
      </c>
      <c r="AD125" s="39" t="s">
        <v>542</v>
      </c>
      <c r="AE125" s="41" t="s">
        <v>542</v>
      </c>
      <c r="AF125" s="108" t="s">
        <v>542</v>
      </c>
    </row>
    <row r="126" spans="1:32" ht="23.25" customHeight="1" x14ac:dyDescent="0.2">
      <c r="A126" s="129" t="s">
        <v>86</v>
      </c>
      <c r="B126" s="130" t="s">
        <v>665</v>
      </c>
      <c r="C126" s="161" t="s">
        <v>23</v>
      </c>
      <c r="D126" s="39" t="s">
        <v>542</v>
      </c>
      <c r="E126" s="41" t="s">
        <v>542</v>
      </c>
      <c r="F126" s="108" t="s">
        <v>542</v>
      </c>
      <c r="G126" s="164">
        <v>0</v>
      </c>
      <c r="H126" s="41">
        <v>0</v>
      </c>
      <c r="I126" s="41">
        <v>0</v>
      </c>
      <c r="J126" s="41">
        <v>0</v>
      </c>
      <c r="K126" s="48">
        <v>0</v>
      </c>
      <c r="L126" s="48">
        <v>0</v>
      </c>
      <c r="M126" s="48">
        <v>0</v>
      </c>
      <c r="N126" s="48">
        <v>0</v>
      </c>
      <c r="O126" s="85">
        <v>0</v>
      </c>
      <c r="P126" s="85">
        <v>0</v>
      </c>
      <c r="Q126" s="85">
        <v>0</v>
      </c>
      <c r="R126" s="85">
        <v>0</v>
      </c>
      <c r="S126" s="509">
        <f t="shared" si="6"/>
        <v>0</v>
      </c>
      <c r="T126" s="509">
        <f t="shared" si="6"/>
        <v>2</v>
      </c>
      <c r="U126" s="40"/>
      <c r="V126" s="40"/>
      <c r="W126" s="40"/>
      <c r="X126" s="40"/>
      <c r="Y126" s="40"/>
      <c r="Z126" s="153"/>
      <c r="AA126" s="39">
        <v>2</v>
      </c>
      <c r="AB126" s="41">
        <v>0</v>
      </c>
      <c r="AC126" s="108">
        <v>2</v>
      </c>
      <c r="AD126" s="39" t="s">
        <v>542</v>
      </c>
      <c r="AE126" s="41" t="s">
        <v>542</v>
      </c>
      <c r="AF126" s="108" t="s">
        <v>542</v>
      </c>
    </row>
    <row r="127" spans="1:32" ht="27" customHeight="1" x14ac:dyDescent="0.2">
      <c r="A127" s="129" t="s">
        <v>88</v>
      </c>
      <c r="B127" s="130" t="s">
        <v>666</v>
      </c>
      <c r="C127" s="161" t="s">
        <v>23</v>
      </c>
      <c r="D127" s="39" t="s">
        <v>542</v>
      </c>
      <c r="E127" s="41" t="s">
        <v>542</v>
      </c>
      <c r="F127" s="108" t="s">
        <v>542</v>
      </c>
      <c r="G127" s="164">
        <v>0</v>
      </c>
      <c r="H127" s="41">
        <v>0</v>
      </c>
      <c r="I127" s="41">
        <v>0</v>
      </c>
      <c r="J127" s="41">
        <v>0</v>
      </c>
      <c r="K127" s="48">
        <v>0</v>
      </c>
      <c r="L127" s="48">
        <v>0</v>
      </c>
      <c r="M127" s="48">
        <v>0</v>
      </c>
      <c r="N127" s="48">
        <v>0</v>
      </c>
      <c r="O127" s="85">
        <v>121</v>
      </c>
      <c r="P127" s="85">
        <v>167</v>
      </c>
      <c r="Q127" s="85">
        <v>648</v>
      </c>
      <c r="R127" s="148">
        <v>1455</v>
      </c>
      <c r="S127" s="509">
        <f t="shared" si="6"/>
        <v>565</v>
      </c>
      <c r="T127" s="509">
        <f t="shared" si="6"/>
        <v>1048</v>
      </c>
      <c r="U127" s="215"/>
      <c r="V127" s="215"/>
      <c r="W127" s="215"/>
      <c r="X127" s="215"/>
      <c r="Y127" s="215"/>
      <c r="Z127" s="216"/>
      <c r="AA127" s="184">
        <v>4004</v>
      </c>
      <c r="AB127" s="112">
        <v>1334</v>
      </c>
      <c r="AC127" s="185">
        <v>2670</v>
      </c>
      <c r="AD127" s="39" t="s">
        <v>542</v>
      </c>
      <c r="AE127" s="41" t="s">
        <v>542</v>
      </c>
      <c r="AF127" s="108" t="s">
        <v>542</v>
      </c>
    </row>
    <row r="128" spans="1:32" ht="45" customHeight="1" x14ac:dyDescent="0.2">
      <c r="A128" s="129" t="s">
        <v>103</v>
      </c>
      <c r="B128" s="130" t="s">
        <v>667</v>
      </c>
      <c r="C128" s="161" t="s">
        <v>23</v>
      </c>
      <c r="D128" s="39" t="s">
        <v>542</v>
      </c>
      <c r="E128" s="41" t="s">
        <v>542</v>
      </c>
      <c r="F128" s="108" t="s">
        <v>542</v>
      </c>
      <c r="G128" s="164">
        <v>0</v>
      </c>
      <c r="H128" s="41">
        <v>0</v>
      </c>
      <c r="I128" s="41">
        <v>0</v>
      </c>
      <c r="J128" s="41">
        <v>0</v>
      </c>
      <c r="K128" s="48">
        <v>0</v>
      </c>
      <c r="L128" s="48">
        <v>0</v>
      </c>
      <c r="M128" s="48">
        <v>0</v>
      </c>
      <c r="N128" s="48">
        <v>0</v>
      </c>
      <c r="O128" s="85">
        <v>5</v>
      </c>
      <c r="P128" s="85">
        <v>17</v>
      </c>
      <c r="Q128" s="85">
        <v>43</v>
      </c>
      <c r="R128" s="85">
        <v>193</v>
      </c>
      <c r="S128" s="509">
        <f t="shared" si="6"/>
        <v>29</v>
      </c>
      <c r="T128" s="509">
        <f t="shared" si="6"/>
        <v>73</v>
      </c>
      <c r="U128" s="40"/>
      <c r="V128" s="40"/>
      <c r="W128" s="40"/>
      <c r="X128" s="40"/>
      <c r="Y128" s="40"/>
      <c r="Z128" s="153"/>
      <c r="AA128" s="39">
        <v>360</v>
      </c>
      <c r="AB128" s="41">
        <v>77</v>
      </c>
      <c r="AC128" s="108">
        <v>283</v>
      </c>
      <c r="AD128" s="39" t="s">
        <v>542</v>
      </c>
      <c r="AE128" s="41" t="s">
        <v>542</v>
      </c>
      <c r="AF128" s="108" t="s">
        <v>542</v>
      </c>
    </row>
    <row r="129" spans="1:32" ht="30.75" customHeight="1" x14ac:dyDescent="0.2">
      <c r="A129" s="129" t="s">
        <v>143</v>
      </c>
      <c r="B129" s="130" t="s">
        <v>668</v>
      </c>
      <c r="C129" s="161" t="s">
        <v>23</v>
      </c>
      <c r="D129" s="39" t="s">
        <v>542</v>
      </c>
      <c r="E129" s="41" t="s">
        <v>542</v>
      </c>
      <c r="F129" s="108" t="s">
        <v>542</v>
      </c>
      <c r="G129" s="164">
        <v>0</v>
      </c>
      <c r="H129" s="41">
        <v>0</v>
      </c>
      <c r="I129" s="41">
        <v>0</v>
      </c>
      <c r="J129" s="41">
        <v>0</v>
      </c>
      <c r="K129" s="48">
        <v>0</v>
      </c>
      <c r="L129" s="48">
        <v>0</v>
      </c>
      <c r="M129" s="48">
        <v>0</v>
      </c>
      <c r="N129" s="48">
        <v>0</v>
      </c>
      <c r="O129" s="85">
        <v>14</v>
      </c>
      <c r="P129" s="85">
        <v>25</v>
      </c>
      <c r="Q129" s="85">
        <v>89</v>
      </c>
      <c r="R129" s="85">
        <v>267</v>
      </c>
      <c r="S129" s="509">
        <f t="shared" si="6"/>
        <v>64</v>
      </c>
      <c r="T129" s="509">
        <f t="shared" si="6"/>
        <v>161</v>
      </c>
      <c r="U129" s="40"/>
      <c r="V129" s="40"/>
      <c r="W129" s="40"/>
      <c r="X129" s="40"/>
      <c r="Y129" s="40"/>
      <c r="Z129" s="153"/>
      <c r="AA129" s="39">
        <v>620</v>
      </c>
      <c r="AB129" s="41">
        <v>167</v>
      </c>
      <c r="AC129" s="108">
        <v>453</v>
      </c>
      <c r="AD129" s="39" t="s">
        <v>542</v>
      </c>
      <c r="AE129" s="41" t="s">
        <v>542</v>
      </c>
      <c r="AF129" s="108" t="s">
        <v>542</v>
      </c>
    </row>
    <row r="130" spans="1:32" ht="37.5" customHeight="1" x14ac:dyDescent="0.2">
      <c r="A130" s="129" t="s">
        <v>669</v>
      </c>
      <c r="B130" s="130" t="s">
        <v>670</v>
      </c>
      <c r="C130" s="161" t="s">
        <v>23</v>
      </c>
      <c r="D130" s="39" t="s">
        <v>542</v>
      </c>
      <c r="E130" s="41" t="s">
        <v>542</v>
      </c>
      <c r="F130" s="108" t="s">
        <v>542</v>
      </c>
      <c r="G130" s="164">
        <v>0</v>
      </c>
      <c r="H130" s="41">
        <v>0</v>
      </c>
      <c r="I130" s="41">
        <v>0</v>
      </c>
      <c r="J130" s="41">
        <v>0</v>
      </c>
      <c r="K130" s="48">
        <v>0</v>
      </c>
      <c r="L130" s="48">
        <v>0</v>
      </c>
      <c r="M130" s="48">
        <v>0</v>
      </c>
      <c r="N130" s="48">
        <v>0</v>
      </c>
      <c r="O130" s="85">
        <v>135</v>
      </c>
      <c r="P130" s="85">
        <v>224</v>
      </c>
      <c r="Q130" s="85">
        <v>719</v>
      </c>
      <c r="R130" s="148">
        <v>2556</v>
      </c>
      <c r="S130" s="509">
        <f t="shared" si="6"/>
        <v>664</v>
      </c>
      <c r="T130" s="509">
        <f t="shared" si="6"/>
        <v>1510</v>
      </c>
      <c r="U130" s="215"/>
      <c r="V130" s="215"/>
      <c r="W130" s="215"/>
      <c r="X130" s="215"/>
      <c r="Y130" s="215"/>
      <c r="Z130" s="216"/>
      <c r="AA130" s="184">
        <v>5808</v>
      </c>
      <c r="AB130" s="112">
        <v>1518</v>
      </c>
      <c r="AC130" s="185">
        <v>4290</v>
      </c>
      <c r="AD130" s="39" t="s">
        <v>542</v>
      </c>
      <c r="AE130" s="41" t="s">
        <v>542</v>
      </c>
      <c r="AF130" s="108" t="s">
        <v>542</v>
      </c>
    </row>
    <row r="131" spans="1:32" ht="27.75" customHeight="1" x14ac:dyDescent="0.2">
      <c r="A131" s="129" t="s">
        <v>671</v>
      </c>
      <c r="B131" s="130" t="s">
        <v>672</v>
      </c>
      <c r="C131" s="161" t="s">
        <v>23</v>
      </c>
      <c r="D131" s="39" t="s">
        <v>542</v>
      </c>
      <c r="E131" s="41" t="s">
        <v>542</v>
      </c>
      <c r="F131" s="108" t="s">
        <v>542</v>
      </c>
      <c r="G131" s="164">
        <v>0</v>
      </c>
      <c r="H131" s="41">
        <v>0</v>
      </c>
      <c r="I131" s="41">
        <v>0</v>
      </c>
      <c r="J131" s="41">
        <v>0</v>
      </c>
      <c r="K131" s="48">
        <v>0</v>
      </c>
      <c r="L131" s="48">
        <v>0</v>
      </c>
      <c r="M131" s="48">
        <v>0</v>
      </c>
      <c r="N131" s="48">
        <v>0</v>
      </c>
      <c r="O131" s="85">
        <v>45</v>
      </c>
      <c r="P131" s="85">
        <v>46</v>
      </c>
      <c r="Q131" s="148">
        <v>211</v>
      </c>
      <c r="R131" s="148">
        <v>1131</v>
      </c>
      <c r="S131" s="509">
        <f t="shared" si="6"/>
        <v>221</v>
      </c>
      <c r="T131" s="509">
        <f t="shared" si="6"/>
        <v>805</v>
      </c>
      <c r="U131" s="215"/>
      <c r="V131" s="215"/>
      <c r="W131" s="215"/>
      <c r="X131" s="215"/>
      <c r="Y131" s="215"/>
      <c r="Z131" s="216"/>
      <c r="AA131" s="184">
        <v>2459</v>
      </c>
      <c r="AB131" s="112">
        <v>477</v>
      </c>
      <c r="AC131" s="185">
        <v>1982</v>
      </c>
      <c r="AD131" s="39" t="s">
        <v>542</v>
      </c>
      <c r="AE131" s="41" t="s">
        <v>542</v>
      </c>
      <c r="AF131" s="108" t="s">
        <v>542</v>
      </c>
    </row>
    <row r="132" spans="1:32" ht="34.5" customHeight="1" x14ac:dyDescent="0.2">
      <c r="A132" s="129" t="s">
        <v>673</v>
      </c>
      <c r="B132" s="130" t="s">
        <v>674</v>
      </c>
      <c r="C132" s="161" t="s">
        <v>23</v>
      </c>
      <c r="D132" s="39" t="s">
        <v>542</v>
      </c>
      <c r="E132" s="41" t="s">
        <v>542</v>
      </c>
      <c r="F132" s="108" t="s">
        <v>542</v>
      </c>
      <c r="G132" s="164">
        <v>0</v>
      </c>
      <c r="H132" s="41">
        <v>0</v>
      </c>
      <c r="I132" s="41">
        <v>0</v>
      </c>
      <c r="J132" s="41">
        <v>0</v>
      </c>
      <c r="K132" s="48">
        <v>0</v>
      </c>
      <c r="L132" s="48">
        <v>0</v>
      </c>
      <c r="M132" s="48">
        <v>0</v>
      </c>
      <c r="N132" s="48">
        <v>0</v>
      </c>
      <c r="O132" s="85">
        <v>1</v>
      </c>
      <c r="P132" s="85">
        <v>2</v>
      </c>
      <c r="Q132" s="85">
        <v>20</v>
      </c>
      <c r="R132" s="85">
        <v>88</v>
      </c>
      <c r="S132" s="509">
        <f t="shared" si="6"/>
        <v>8</v>
      </c>
      <c r="T132" s="509">
        <f t="shared" si="6"/>
        <v>64</v>
      </c>
      <c r="U132" s="40"/>
      <c r="V132" s="40"/>
      <c r="W132" s="40"/>
      <c r="X132" s="40"/>
      <c r="Y132" s="40"/>
      <c r="Z132" s="153"/>
      <c r="AA132" s="39">
        <v>183</v>
      </c>
      <c r="AB132" s="41">
        <v>29</v>
      </c>
      <c r="AC132" s="108">
        <v>154</v>
      </c>
      <c r="AD132" s="39" t="s">
        <v>542</v>
      </c>
      <c r="AE132" s="41" t="s">
        <v>542</v>
      </c>
      <c r="AF132" s="108" t="s">
        <v>542</v>
      </c>
    </row>
    <row r="133" spans="1:32" ht="30" customHeight="1" x14ac:dyDescent="0.2">
      <c r="A133" s="129" t="s">
        <v>278</v>
      </c>
      <c r="B133" s="130" t="s">
        <v>274</v>
      </c>
      <c r="C133" s="161" t="s">
        <v>23</v>
      </c>
      <c r="D133" s="39" t="s">
        <v>542</v>
      </c>
      <c r="E133" s="41" t="s">
        <v>542</v>
      </c>
      <c r="F133" s="108" t="s">
        <v>542</v>
      </c>
      <c r="G133" s="164">
        <v>0</v>
      </c>
      <c r="H133" s="41">
        <v>0</v>
      </c>
      <c r="I133" s="41">
        <v>0</v>
      </c>
      <c r="J133" s="41">
        <v>0</v>
      </c>
      <c r="K133" s="48">
        <v>0</v>
      </c>
      <c r="L133" s="48">
        <v>0</v>
      </c>
      <c r="M133" s="48">
        <v>0</v>
      </c>
      <c r="N133" s="48">
        <v>0</v>
      </c>
      <c r="O133" s="85">
        <v>12</v>
      </c>
      <c r="P133" s="85">
        <v>15</v>
      </c>
      <c r="Q133" s="85">
        <v>83</v>
      </c>
      <c r="R133" s="85">
        <v>202</v>
      </c>
      <c r="S133" s="509">
        <f t="shared" si="6"/>
        <v>33</v>
      </c>
      <c r="T133" s="509">
        <f t="shared" si="6"/>
        <v>84</v>
      </c>
      <c r="U133" s="40"/>
      <c r="V133" s="40"/>
      <c r="W133" s="40"/>
      <c r="X133" s="40"/>
      <c r="Y133" s="40"/>
      <c r="Z133" s="153"/>
      <c r="AA133" s="39">
        <v>429</v>
      </c>
      <c r="AB133" s="41">
        <v>128</v>
      </c>
      <c r="AC133" s="108">
        <v>301</v>
      </c>
      <c r="AD133" s="39" t="s">
        <v>542</v>
      </c>
      <c r="AE133" s="41" t="s">
        <v>542</v>
      </c>
      <c r="AF133" s="108" t="s">
        <v>542</v>
      </c>
    </row>
    <row r="134" spans="1:32" ht="28.5" customHeight="1" x14ac:dyDescent="0.2">
      <c r="A134" s="129" t="s">
        <v>133</v>
      </c>
      <c r="B134" s="130" t="s">
        <v>675</v>
      </c>
      <c r="C134" s="161" t="s">
        <v>23</v>
      </c>
      <c r="D134" s="39" t="s">
        <v>542</v>
      </c>
      <c r="E134" s="41" t="s">
        <v>542</v>
      </c>
      <c r="F134" s="108" t="s">
        <v>542</v>
      </c>
      <c r="G134" s="164">
        <v>0</v>
      </c>
      <c r="H134" s="41">
        <v>0</v>
      </c>
      <c r="I134" s="41">
        <v>0</v>
      </c>
      <c r="J134" s="41">
        <v>0</v>
      </c>
      <c r="K134" s="48">
        <v>0</v>
      </c>
      <c r="L134" s="48">
        <v>0</v>
      </c>
      <c r="M134" s="48">
        <v>0</v>
      </c>
      <c r="N134" s="48">
        <v>0</v>
      </c>
      <c r="O134" s="85">
        <v>57</v>
      </c>
      <c r="P134" s="85">
        <v>104</v>
      </c>
      <c r="Q134" s="148">
        <v>550</v>
      </c>
      <c r="R134" s="148">
        <v>1606</v>
      </c>
      <c r="S134" s="509">
        <f t="shared" si="6"/>
        <v>481</v>
      </c>
      <c r="T134" s="509">
        <f t="shared" si="6"/>
        <v>944</v>
      </c>
      <c r="U134" s="215"/>
      <c r="V134" s="215"/>
      <c r="W134" s="215"/>
      <c r="X134" s="215"/>
      <c r="Y134" s="215"/>
      <c r="Z134" s="216"/>
      <c r="AA134" s="184">
        <v>3742</v>
      </c>
      <c r="AB134" s="112">
        <v>1088</v>
      </c>
      <c r="AC134" s="185">
        <v>2654</v>
      </c>
      <c r="AD134" s="39" t="s">
        <v>542</v>
      </c>
      <c r="AE134" s="41" t="s">
        <v>542</v>
      </c>
      <c r="AF134" s="108" t="s">
        <v>542</v>
      </c>
    </row>
    <row r="135" spans="1:32" ht="30.75" customHeight="1" x14ac:dyDescent="0.2">
      <c r="A135" s="132" t="s">
        <v>676</v>
      </c>
      <c r="B135" s="140" t="s">
        <v>687</v>
      </c>
      <c r="C135" s="161" t="s">
        <v>23</v>
      </c>
      <c r="D135" s="39" t="s">
        <v>542</v>
      </c>
      <c r="E135" s="41" t="s">
        <v>542</v>
      </c>
      <c r="F135" s="108" t="s">
        <v>542</v>
      </c>
      <c r="G135" s="164">
        <v>0</v>
      </c>
      <c r="H135" s="41">
        <v>0</v>
      </c>
      <c r="I135" s="41">
        <v>0</v>
      </c>
      <c r="J135" s="41">
        <v>0</v>
      </c>
      <c r="K135" s="48">
        <v>0</v>
      </c>
      <c r="L135" s="48">
        <v>0</v>
      </c>
      <c r="M135" s="48">
        <v>0</v>
      </c>
      <c r="N135" s="48">
        <v>0</v>
      </c>
      <c r="O135" s="85">
        <v>1</v>
      </c>
      <c r="P135" s="85">
        <v>0</v>
      </c>
      <c r="Q135" s="85">
        <v>2</v>
      </c>
      <c r="R135" s="85">
        <v>11</v>
      </c>
      <c r="S135" s="509">
        <f t="shared" si="6"/>
        <v>0</v>
      </c>
      <c r="T135" s="509">
        <f t="shared" si="6"/>
        <v>6</v>
      </c>
      <c r="U135" s="40"/>
      <c r="V135" s="40"/>
      <c r="W135" s="40"/>
      <c r="X135" s="40"/>
      <c r="Y135" s="40"/>
      <c r="Z135" s="153"/>
      <c r="AA135" s="39">
        <v>20</v>
      </c>
      <c r="AB135" s="41">
        <v>3</v>
      </c>
      <c r="AC135" s="108">
        <v>17</v>
      </c>
      <c r="AD135" s="39" t="s">
        <v>542</v>
      </c>
      <c r="AE135" s="41" t="s">
        <v>542</v>
      </c>
      <c r="AF135" s="108" t="s">
        <v>542</v>
      </c>
    </row>
    <row r="136" spans="1:32" ht="27" customHeight="1" x14ac:dyDescent="0.2">
      <c r="A136" s="132" t="s">
        <v>138</v>
      </c>
      <c r="B136" s="140" t="s">
        <v>686</v>
      </c>
      <c r="C136" s="161" t="s">
        <v>23</v>
      </c>
      <c r="D136" s="39" t="s">
        <v>542</v>
      </c>
      <c r="E136" s="41" t="s">
        <v>542</v>
      </c>
      <c r="F136" s="108" t="s">
        <v>542</v>
      </c>
      <c r="G136" s="164">
        <v>0</v>
      </c>
      <c r="H136" s="41">
        <v>0</v>
      </c>
      <c r="I136" s="41">
        <v>0</v>
      </c>
      <c r="J136" s="41">
        <v>0</v>
      </c>
      <c r="K136" s="48">
        <v>0</v>
      </c>
      <c r="L136" s="48">
        <v>0</v>
      </c>
      <c r="M136" s="48">
        <v>0</v>
      </c>
      <c r="N136" s="48">
        <v>0</v>
      </c>
      <c r="O136" s="85">
        <v>76</v>
      </c>
      <c r="P136" s="85">
        <v>133</v>
      </c>
      <c r="Q136" s="148">
        <v>541</v>
      </c>
      <c r="R136" s="148">
        <v>1926</v>
      </c>
      <c r="S136" s="509">
        <f t="shared" si="6"/>
        <v>548</v>
      </c>
      <c r="T136" s="509">
        <f t="shared" si="6"/>
        <v>1318</v>
      </c>
      <c r="U136" s="215"/>
      <c r="V136" s="215"/>
      <c r="W136" s="215"/>
      <c r="X136" s="215"/>
      <c r="Y136" s="215"/>
      <c r="Z136" s="216"/>
      <c r="AA136" s="184">
        <v>4542</v>
      </c>
      <c r="AB136" s="112">
        <v>1165</v>
      </c>
      <c r="AC136" s="185">
        <v>3377</v>
      </c>
      <c r="AD136" s="39" t="s">
        <v>542</v>
      </c>
      <c r="AE136" s="41" t="s">
        <v>542</v>
      </c>
      <c r="AF136" s="108" t="s">
        <v>542</v>
      </c>
    </row>
    <row r="137" spans="1:32" ht="32.25" customHeight="1" x14ac:dyDescent="0.2">
      <c r="A137" s="129" t="s">
        <v>123</v>
      </c>
      <c r="B137" s="130" t="s">
        <v>677</v>
      </c>
      <c r="C137" s="161" t="s">
        <v>23</v>
      </c>
      <c r="D137" s="39" t="s">
        <v>542</v>
      </c>
      <c r="E137" s="41" t="s">
        <v>542</v>
      </c>
      <c r="F137" s="108" t="s">
        <v>542</v>
      </c>
      <c r="G137" s="164">
        <v>0</v>
      </c>
      <c r="H137" s="41">
        <v>0</v>
      </c>
      <c r="I137" s="41">
        <v>0</v>
      </c>
      <c r="J137" s="41">
        <v>0</v>
      </c>
      <c r="K137" s="48">
        <v>0</v>
      </c>
      <c r="L137" s="48">
        <v>0</v>
      </c>
      <c r="M137" s="48" t="s">
        <v>57</v>
      </c>
      <c r="N137" s="48" t="s">
        <v>57</v>
      </c>
      <c r="O137" s="48" t="s">
        <v>57</v>
      </c>
      <c r="P137" s="48" t="s">
        <v>57</v>
      </c>
      <c r="Q137" s="238" t="s">
        <v>57</v>
      </c>
      <c r="R137" s="48" t="s">
        <v>57</v>
      </c>
      <c r="S137" s="724" t="s">
        <v>57</v>
      </c>
      <c r="T137" s="879" t="s">
        <v>57</v>
      </c>
      <c r="U137" s="40"/>
      <c r="V137" s="40"/>
      <c r="W137" s="40"/>
      <c r="X137" s="40"/>
      <c r="Y137" s="40"/>
      <c r="Z137" s="153"/>
      <c r="AA137" s="39">
        <v>0</v>
      </c>
      <c r="AB137" s="41" t="s">
        <v>57</v>
      </c>
      <c r="AC137" s="108" t="s">
        <v>57</v>
      </c>
      <c r="AD137" s="39" t="s">
        <v>542</v>
      </c>
      <c r="AE137" s="41" t="s">
        <v>542</v>
      </c>
      <c r="AF137" s="108" t="s">
        <v>542</v>
      </c>
    </row>
    <row r="138" spans="1:32" ht="30.75" customHeight="1" x14ac:dyDescent="0.2">
      <c r="A138" s="129" t="s">
        <v>129</v>
      </c>
      <c r="B138" s="130" t="s">
        <v>678</v>
      </c>
      <c r="C138" s="161" t="s">
        <v>23</v>
      </c>
      <c r="D138" s="39" t="s">
        <v>542</v>
      </c>
      <c r="E138" s="41" t="s">
        <v>542</v>
      </c>
      <c r="F138" s="108" t="s">
        <v>542</v>
      </c>
      <c r="G138" s="164">
        <v>0</v>
      </c>
      <c r="H138" s="41">
        <v>0</v>
      </c>
      <c r="I138" s="41">
        <v>0</v>
      </c>
      <c r="J138" s="41">
        <v>0</v>
      </c>
      <c r="K138" s="48">
        <v>0</v>
      </c>
      <c r="L138" s="48">
        <v>0</v>
      </c>
      <c r="M138" s="48" t="s">
        <v>57</v>
      </c>
      <c r="N138" s="48" t="s">
        <v>57</v>
      </c>
      <c r="O138" s="48" t="s">
        <v>57</v>
      </c>
      <c r="P138" s="48" t="s">
        <v>57</v>
      </c>
      <c r="Q138" s="238" t="s">
        <v>57</v>
      </c>
      <c r="R138" s="48" t="s">
        <v>57</v>
      </c>
      <c r="S138" s="724" t="s">
        <v>57</v>
      </c>
      <c r="T138" s="879" t="s">
        <v>57</v>
      </c>
      <c r="U138" s="40"/>
      <c r="V138" s="40"/>
      <c r="W138" s="40"/>
      <c r="X138" s="40"/>
      <c r="Y138" s="40"/>
      <c r="Z138" s="153"/>
      <c r="AA138" s="39">
        <v>0</v>
      </c>
      <c r="AB138" s="41" t="s">
        <v>57</v>
      </c>
      <c r="AC138" s="108" t="s">
        <v>57</v>
      </c>
      <c r="AD138" s="39" t="s">
        <v>542</v>
      </c>
      <c r="AE138" s="41" t="s">
        <v>542</v>
      </c>
      <c r="AF138" s="108" t="s">
        <v>542</v>
      </c>
    </row>
    <row r="139" spans="1:32" ht="41.25" customHeight="1" x14ac:dyDescent="0.2">
      <c r="A139" s="129" t="s">
        <v>679</v>
      </c>
      <c r="B139" s="130" t="s">
        <v>680</v>
      </c>
      <c r="C139" s="161" t="s">
        <v>23</v>
      </c>
      <c r="D139" s="39" t="s">
        <v>542</v>
      </c>
      <c r="E139" s="41" t="s">
        <v>542</v>
      </c>
      <c r="F139" s="108" t="s">
        <v>542</v>
      </c>
      <c r="G139" s="164">
        <v>0</v>
      </c>
      <c r="H139" s="41">
        <v>0</v>
      </c>
      <c r="I139" s="41">
        <v>0</v>
      </c>
      <c r="J139" s="41">
        <v>0</v>
      </c>
      <c r="K139" s="48">
        <v>0</v>
      </c>
      <c r="L139" s="48">
        <v>0</v>
      </c>
      <c r="M139" s="48" t="s">
        <v>57</v>
      </c>
      <c r="N139" s="48" t="s">
        <v>57</v>
      </c>
      <c r="O139" s="48" t="s">
        <v>57</v>
      </c>
      <c r="P139" s="48" t="s">
        <v>57</v>
      </c>
      <c r="Q139" s="238" t="s">
        <v>57</v>
      </c>
      <c r="R139" s="48" t="s">
        <v>57</v>
      </c>
      <c r="S139" s="724" t="s">
        <v>57</v>
      </c>
      <c r="T139" s="879" t="s">
        <v>57</v>
      </c>
      <c r="U139" s="40"/>
      <c r="V139" s="40"/>
      <c r="W139" s="40"/>
      <c r="X139" s="40"/>
      <c r="Y139" s="40"/>
      <c r="Z139" s="153"/>
      <c r="AA139" s="39">
        <v>0</v>
      </c>
      <c r="AB139" s="41" t="s">
        <v>57</v>
      </c>
      <c r="AC139" s="108" t="s">
        <v>57</v>
      </c>
      <c r="AD139" s="39" t="s">
        <v>542</v>
      </c>
      <c r="AE139" s="41" t="s">
        <v>542</v>
      </c>
      <c r="AF139" s="108" t="s">
        <v>542</v>
      </c>
    </row>
    <row r="140" spans="1:32" ht="49.5" customHeight="1" x14ac:dyDescent="0.2">
      <c r="A140" s="129" t="s">
        <v>148</v>
      </c>
      <c r="B140" s="130" t="s">
        <v>681</v>
      </c>
      <c r="C140" s="161" t="s">
        <v>23</v>
      </c>
      <c r="D140" s="39" t="s">
        <v>542</v>
      </c>
      <c r="E140" s="41" t="s">
        <v>542</v>
      </c>
      <c r="F140" s="108" t="s">
        <v>542</v>
      </c>
      <c r="G140" s="164">
        <v>0</v>
      </c>
      <c r="H140" s="41">
        <v>0</v>
      </c>
      <c r="I140" s="41">
        <v>0</v>
      </c>
      <c r="J140" s="41">
        <v>0</v>
      </c>
      <c r="K140" s="48">
        <v>0</v>
      </c>
      <c r="L140" s="48">
        <v>0</v>
      </c>
      <c r="M140" s="48" t="s">
        <v>57</v>
      </c>
      <c r="N140" s="48" t="s">
        <v>57</v>
      </c>
      <c r="O140" s="48" t="s">
        <v>57</v>
      </c>
      <c r="P140" s="48" t="s">
        <v>57</v>
      </c>
      <c r="Q140" s="238" t="s">
        <v>57</v>
      </c>
      <c r="R140" s="48" t="s">
        <v>57</v>
      </c>
      <c r="S140" s="724" t="s">
        <v>57</v>
      </c>
      <c r="T140" s="879" t="s">
        <v>57</v>
      </c>
      <c r="U140" s="40"/>
      <c r="V140" s="40"/>
      <c r="W140" s="40"/>
      <c r="X140" s="40"/>
      <c r="Y140" s="40"/>
      <c r="Z140" s="153"/>
      <c r="AA140" s="39">
        <v>0</v>
      </c>
      <c r="AB140" s="41" t="s">
        <v>57</v>
      </c>
      <c r="AC140" s="108" t="s">
        <v>57</v>
      </c>
      <c r="AD140" s="39" t="s">
        <v>542</v>
      </c>
      <c r="AE140" s="41" t="s">
        <v>542</v>
      </c>
      <c r="AF140" s="108" t="s">
        <v>542</v>
      </c>
    </row>
    <row r="141" spans="1:32" ht="26.25" customHeight="1" thickBot="1" x14ac:dyDescent="0.25">
      <c r="A141" s="1393" t="s">
        <v>705</v>
      </c>
      <c r="B141" s="1394"/>
      <c r="C141" s="197"/>
      <c r="D141" s="1405" t="s">
        <v>542</v>
      </c>
      <c r="E141" s="1244"/>
      <c r="F141" s="1406"/>
      <c r="G141" s="1396">
        <v>0</v>
      </c>
      <c r="H141" s="1244"/>
      <c r="I141" s="1244">
        <v>0</v>
      </c>
      <c r="J141" s="1244"/>
      <c r="K141" s="1397">
        <v>0</v>
      </c>
      <c r="L141" s="1397"/>
      <c r="M141" s="1397">
        <v>0</v>
      </c>
      <c r="N141" s="1397"/>
      <c r="O141" s="1397">
        <v>489</v>
      </c>
      <c r="P141" s="1397"/>
      <c r="Q141" s="1384">
        <v>4987</v>
      </c>
      <c r="R141" s="1384"/>
      <c r="S141" s="1385">
        <f>AA141-Q141-O141</f>
        <v>3430</v>
      </c>
      <c r="T141" s="1385"/>
      <c r="U141" s="1386"/>
      <c r="V141" s="1386"/>
      <c r="W141" s="1386"/>
      <c r="X141" s="1386"/>
      <c r="Y141" s="792"/>
      <c r="Z141" s="217"/>
      <c r="AA141" s="1387">
        <f>AA121+AA123+AA125</f>
        <v>8906</v>
      </c>
      <c r="AB141" s="1388"/>
      <c r="AC141" s="1389"/>
      <c r="AD141" s="1405" t="s">
        <v>542</v>
      </c>
      <c r="AE141" s="1244"/>
      <c r="AF141" s="1406"/>
    </row>
    <row r="142" spans="1:32" ht="6" customHeight="1" x14ac:dyDescent="0.2"/>
    <row r="143" spans="1:32" ht="15.75" x14ac:dyDescent="0.25">
      <c r="A143" s="219" t="s">
        <v>698</v>
      </c>
      <c r="B143" s="218"/>
    </row>
    <row r="144" spans="1:32" ht="18" customHeight="1" x14ac:dyDescent="0.2">
      <c r="A144" s="32" t="s">
        <v>495</v>
      </c>
    </row>
    <row r="145" spans="1:32" ht="12" customHeight="1" thickBot="1" x14ac:dyDescent="0.25"/>
    <row r="146" spans="1:32" s="11" customFormat="1" ht="27" customHeight="1" x14ac:dyDescent="0.25">
      <c r="A146" s="1170" t="s">
        <v>347</v>
      </c>
      <c r="B146" s="1171" t="s">
        <v>268</v>
      </c>
      <c r="C146" s="1193" t="s">
        <v>180</v>
      </c>
      <c r="D146" s="1170" t="s">
        <v>703</v>
      </c>
      <c r="E146" s="1171"/>
      <c r="F146" s="1172"/>
      <c r="G146" s="1205" t="s">
        <v>6</v>
      </c>
      <c r="H146" s="1171"/>
      <c r="I146" s="1171" t="s">
        <v>7</v>
      </c>
      <c r="J146" s="1171"/>
      <c r="K146" s="1171" t="s">
        <v>8</v>
      </c>
      <c r="L146" s="1171"/>
      <c r="M146" s="1171" t="s">
        <v>9</v>
      </c>
      <c r="N146" s="1171"/>
      <c r="O146" s="1171" t="s">
        <v>10</v>
      </c>
      <c r="P146" s="1171"/>
      <c r="Q146" s="1171" t="s">
        <v>11</v>
      </c>
      <c r="R146" s="1171"/>
      <c r="S146" s="1171" t="s">
        <v>12</v>
      </c>
      <c r="T146" s="1171"/>
      <c r="U146" s="1171" t="s">
        <v>13</v>
      </c>
      <c r="V146" s="1171"/>
      <c r="W146" s="1171" t="s">
        <v>14</v>
      </c>
      <c r="X146" s="1171"/>
      <c r="Y146" s="1171" t="s">
        <v>15</v>
      </c>
      <c r="Z146" s="1193"/>
      <c r="AA146" s="1170" t="s">
        <v>704</v>
      </c>
      <c r="AB146" s="1171"/>
      <c r="AC146" s="1193"/>
      <c r="AD146" s="1170" t="s">
        <v>269</v>
      </c>
      <c r="AE146" s="1171"/>
      <c r="AF146" s="1172"/>
    </row>
    <row r="147" spans="1:32" ht="31.5" customHeight="1" x14ac:dyDescent="0.2">
      <c r="A147" s="1184"/>
      <c r="B147" s="1182"/>
      <c r="C147" s="1183"/>
      <c r="D147" s="1184"/>
      <c r="E147" s="1182"/>
      <c r="F147" s="1185"/>
      <c r="G147" s="1200" t="s">
        <v>0</v>
      </c>
      <c r="H147" s="1201"/>
      <c r="I147" s="1201"/>
      <c r="J147" s="1201"/>
      <c r="K147" s="1201"/>
      <c r="L147" s="1201"/>
      <c r="M147" s="1201"/>
      <c r="N147" s="1201"/>
      <c r="O147" s="1201"/>
      <c r="P147" s="1201"/>
      <c r="Q147" s="1201"/>
      <c r="R147" s="1201"/>
      <c r="S147" s="1201"/>
      <c r="T147" s="1201"/>
      <c r="U147" s="1201"/>
      <c r="V147" s="1201"/>
      <c r="W147" s="1201"/>
      <c r="X147" s="1201"/>
      <c r="Y147" s="1201"/>
      <c r="Z147" s="1202"/>
      <c r="AA147" s="1184"/>
      <c r="AB147" s="1182"/>
      <c r="AC147" s="1183"/>
      <c r="AD147" s="1184"/>
      <c r="AE147" s="1182"/>
      <c r="AF147" s="1185"/>
    </row>
    <row r="148" spans="1:32" ht="21" customHeight="1" thickBot="1" x14ac:dyDescent="0.25">
      <c r="A148" s="1206"/>
      <c r="B148" s="1207"/>
      <c r="C148" s="1208"/>
      <c r="D148" s="87" t="s">
        <v>18</v>
      </c>
      <c r="E148" s="81" t="s">
        <v>16</v>
      </c>
      <c r="F148" s="170" t="s">
        <v>17</v>
      </c>
      <c r="G148" s="171" t="s">
        <v>16</v>
      </c>
      <c r="H148" s="81" t="s">
        <v>17</v>
      </c>
      <c r="I148" s="81" t="s">
        <v>16</v>
      </c>
      <c r="J148" s="81" t="s">
        <v>17</v>
      </c>
      <c r="K148" s="81" t="s">
        <v>16</v>
      </c>
      <c r="L148" s="81" t="s">
        <v>17</v>
      </c>
      <c r="M148" s="81" t="s">
        <v>16</v>
      </c>
      <c r="N148" s="81" t="s">
        <v>17</v>
      </c>
      <c r="O148" s="81" t="s">
        <v>16</v>
      </c>
      <c r="P148" s="81" t="s">
        <v>17</v>
      </c>
      <c r="Q148" s="81" t="s">
        <v>16</v>
      </c>
      <c r="R148" s="81" t="s">
        <v>17</v>
      </c>
      <c r="S148" s="81" t="s">
        <v>16</v>
      </c>
      <c r="T148" s="81" t="s">
        <v>17</v>
      </c>
      <c r="U148" s="81" t="s">
        <v>16</v>
      </c>
      <c r="V148" s="81" t="s">
        <v>17</v>
      </c>
      <c r="W148" s="81" t="s">
        <v>16</v>
      </c>
      <c r="X148" s="81" t="s">
        <v>17</v>
      </c>
      <c r="Y148" s="81" t="s">
        <v>16</v>
      </c>
      <c r="Z148" s="173" t="s">
        <v>17</v>
      </c>
      <c r="AA148" s="87" t="s">
        <v>18</v>
      </c>
      <c r="AB148" s="81" t="s">
        <v>16</v>
      </c>
      <c r="AC148" s="173" t="s">
        <v>17</v>
      </c>
      <c r="AD148" s="87" t="s">
        <v>18</v>
      </c>
      <c r="AE148" s="81" t="s">
        <v>16</v>
      </c>
      <c r="AF148" s="170" t="s">
        <v>17</v>
      </c>
    </row>
    <row r="149" spans="1:32" ht="26.25" customHeight="1" x14ac:dyDescent="0.2">
      <c r="A149" s="109" t="s">
        <v>79</v>
      </c>
      <c r="B149" s="110" t="s">
        <v>270</v>
      </c>
      <c r="C149" s="734" t="s">
        <v>23</v>
      </c>
      <c r="D149" s="155" t="s">
        <v>542</v>
      </c>
      <c r="E149" s="148" t="s">
        <v>542</v>
      </c>
      <c r="F149" s="156" t="s">
        <v>542</v>
      </c>
      <c r="G149" s="186">
        <v>0</v>
      </c>
      <c r="H149" s="732">
        <v>0</v>
      </c>
      <c r="I149" s="732">
        <v>0</v>
      </c>
      <c r="J149" s="732">
        <v>0</v>
      </c>
      <c r="K149" s="85">
        <v>29</v>
      </c>
      <c r="L149" s="85">
        <v>37</v>
      </c>
      <c r="M149" s="85">
        <v>92</v>
      </c>
      <c r="N149" s="85">
        <v>138</v>
      </c>
      <c r="O149" s="85">
        <v>105</v>
      </c>
      <c r="P149" s="85">
        <v>206</v>
      </c>
      <c r="Q149" s="85">
        <v>141</v>
      </c>
      <c r="R149" s="85">
        <v>216</v>
      </c>
      <c r="S149" s="509">
        <v>151</v>
      </c>
      <c r="T149" s="509">
        <v>196</v>
      </c>
      <c r="U149" s="331"/>
      <c r="V149" s="331"/>
      <c r="W149" s="331"/>
      <c r="X149" s="331"/>
      <c r="Y149" s="331"/>
      <c r="Z149" s="869"/>
      <c r="AA149" s="166">
        <v>1311</v>
      </c>
      <c r="AB149" s="85">
        <v>518</v>
      </c>
      <c r="AC149" s="870">
        <v>793</v>
      </c>
      <c r="AD149" s="871" t="s">
        <v>542</v>
      </c>
      <c r="AE149" s="85" t="s">
        <v>542</v>
      </c>
      <c r="AF149" s="167" t="s">
        <v>542</v>
      </c>
    </row>
    <row r="150" spans="1:32" ht="31.5" customHeight="1" x14ac:dyDescent="0.2">
      <c r="A150" s="101" t="s">
        <v>82</v>
      </c>
      <c r="B150" s="102" t="s">
        <v>271</v>
      </c>
      <c r="C150" s="161" t="s">
        <v>23</v>
      </c>
      <c r="D150" s="157" t="s">
        <v>542</v>
      </c>
      <c r="E150" s="131" t="s">
        <v>542</v>
      </c>
      <c r="F150" s="158" t="s">
        <v>542</v>
      </c>
      <c r="G150" s="164">
        <v>0</v>
      </c>
      <c r="H150" s="41">
        <v>0</v>
      </c>
      <c r="I150" s="41">
        <v>0</v>
      </c>
      <c r="J150" s="41">
        <v>0</v>
      </c>
      <c r="K150" s="48">
        <v>17</v>
      </c>
      <c r="L150" s="48">
        <v>22</v>
      </c>
      <c r="M150" s="48">
        <v>37</v>
      </c>
      <c r="N150" s="48">
        <v>60</v>
      </c>
      <c r="O150" s="85">
        <v>58</v>
      </c>
      <c r="P150" s="85">
        <v>101</v>
      </c>
      <c r="Q150" s="85">
        <v>44</v>
      </c>
      <c r="R150" s="85">
        <v>68</v>
      </c>
      <c r="S150" s="724">
        <v>42</v>
      </c>
      <c r="T150" s="724">
        <v>49</v>
      </c>
      <c r="U150" s="105"/>
      <c r="V150" s="105"/>
      <c r="W150" s="105"/>
      <c r="X150" s="105"/>
      <c r="Y150" s="105"/>
      <c r="Z150" s="228"/>
      <c r="AA150" s="95">
        <v>498</v>
      </c>
      <c r="AB150" s="48">
        <v>198</v>
      </c>
      <c r="AC150" s="237">
        <v>300</v>
      </c>
      <c r="AD150" s="604" t="s">
        <v>542</v>
      </c>
      <c r="AE150" s="48" t="s">
        <v>542</v>
      </c>
      <c r="AF150" s="96" t="s">
        <v>542</v>
      </c>
    </row>
    <row r="151" spans="1:32" ht="31.5" customHeight="1" x14ac:dyDescent="0.2">
      <c r="A151" s="101" t="s">
        <v>84</v>
      </c>
      <c r="B151" s="102" t="s">
        <v>272</v>
      </c>
      <c r="C151" s="161" t="s">
        <v>23</v>
      </c>
      <c r="D151" s="157" t="s">
        <v>542</v>
      </c>
      <c r="E151" s="131" t="s">
        <v>542</v>
      </c>
      <c r="F151" s="158" t="s">
        <v>542</v>
      </c>
      <c r="G151" s="164">
        <v>0</v>
      </c>
      <c r="H151" s="41">
        <v>0</v>
      </c>
      <c r="I151" s="41">
        <v>0</v>
      </c>
      <c r="J151" s="41">
        <v>0</v>
      </c>
      <c r="K151" s="48">
        <v>17</v>
      </c>
      <c r="L151" s="48">
        <v>60</v>
      </c>
      <c r="M151" s="48">
        <v>35</v>
      </c>
      <c r="N151" s="48">
        <v>55</v>
      </c>
      <c r="O151" s="85">
        <v>192</v>
      </c>
      <c r="P151" s="85">
        <v>293</v>
      </c>
      <c r="Q151" s="85">
        <v>187</v>
      </c>
      <c r="R151" s="85">
        <v>236</v>
      </c>
      <c r="S151" s="724">
        <v>125</v>
      </c>
      <c r="T151" s="724">
        <v>160</v>
      </c>
      <c r="U151" s="105"/>
      <c r="V151" s="105"/>
      <c r="W151" s="105"/>
      <c r="X151" s="105"/>
      <c r="Y151" s="105"/>
      <c r="Z151" s="228"/>
      <c r="AA151" s="157">
        <v>1360</v>
      </c>
      <c r="AB151" s="48">
        <v>556</v>
      </c>
      <c r="AC151" s="237">
        <v>804</v>
      </c>
      <c r="AD151" s="604" t="s">
        <v>542</v>
      </c>
      <c r="AE151" s="48" t="s">
        <v>542</v>
      </c>
      <c r="AF151" s="96" t="s">
        <v>542</v>
      </c>
    </row>
    <row r="152" spans="1:32" ht="37.5" customHeight="1" x14ac:dyDescent="0.2">
      <c r="A152" s="101" t="s">
        <v>95</v>
      </c>
      <c r="B152" s="102" t="s">
        <v>664</v>
      </c>
      <c r="C152" s="161" t="s">
        <v>23</v>
      </c>
      <c r="D152" s="157" t="s">
        <v>542</v>
      </c>
      <c r="E152" s="131" t="s">
        <v>542</v>
      </c>
      <c r="F152" s="158" t="s">
        <v>542</v>
      </c>
      <c r="G152" s="164">
        <v>0</v>
      </c>
      <c r="H152" s="41">
        <v>0</v>
      </c>
      <c r="I152" s="41">
        <v>0</v>
      </c>
      <c r="J152" s="41">
        <v>0</v>
      </c>
      <c r="K152" s="48">
        <v>0</v>
      </c>
      <c r="L152" s="48">
        <v>0</v>
      </c>
      <c r="M152" s="48">
        <v>1</v>
      </c>
      <c r="N152" s="48">
        <v>4</v>
      </c>
      <c r="O152" s="85">
        <v>21</v>
      </c>
      <c r="P152" s="85">
        <v>44</v>
      </c>
      <c r="Q152" s="374">
        <v>13</v>
      </c>
      <c r="R152" s="374">
        <v>37</v>
      </c>
      <c r="S152" s="724">
        <v>3</v>
      </c>
      <c r="T152" s="724">
        <v>10</v>
      </c>
      <c r="U152" s="105"/>
      <c r="V152" s="105"/>
      <c r="W152" s="105"/>
      <c r="X152" s="105"/>
      <c r="Y152" s="105"/>
      <c r="Z152" s="228"/>
      <c r="AA152" s="95">
        <v>133</v>
      </c>
      <c r="AB152" s="48">
        <v>38</v>
      </c>
      <c r="AC152" s="237">
        <v>95</v>
      </c>
      <c r="AD152" s="604" t="s">
        <v>542</v>
      </c>
      <c r="AE152" s="48" t="s">
        <v>542</v>
      </c>
      <c r="AF152" s="96" t="s">
        <v>542</v>
      </c>
    </row>
    <row r="153" spans="1:32" ht="37.5" customHeight="1" x14ac:dyDescent="0.2">
      <c r="A153" s="101" t="s">
        <v>277</v>
      </c>
      <c r="B153" s="102" t="s">
        <v>273</v>
      </c>
      <c r="C153" s="161" t="s">
        <v>23</v>
      </c>
      <c r="D153" s="157" t="s">
        <v>542</v>
      </c>
      <c r="E153" s="131" t="s">
        <v>542</v>
      </c>
      <c r="F153" s="158" t="s">
        <v>542</v>
      </c>
      <c r="G153" s="164">
        <v>0</v>
      </c>
      <c r="H153" s="41">
        <v>0</v>
      </c>
      <c r="I153" s="41">
        <v>0</v>
      </c>
      <c r="J153" s="41">
        <v>0</v>
      </c>
      <c r="K153" s="48">
        <v>2</v>
      </c>
      <c r="L153" s="48">
        <v>2</v>
      </c>
      <c r="M153" s="48">
        <v>0</v>
      </c>
      <c r="N153" s="48">
        <v>3</v>
      </c>
      <c r="O153" s="85">
        <v>7</v>
      </c>
      <c r="P153" s="85">
        <v>18</v>
      </c>
      <c r="Q153" s="85">
        <v>7</v>
      </c>
      <c r="R153" s="85">
        <v>8</v>
      </c>
      <c r="S153" s="724">
        <v>2</v>
      </c>
      <c r="T153" s="724">
        <v>2</v>
      </c>
      <c r="U153" s="105"/>
      <c r="V153" s="105"/>
      <c r="W153" s="105"/>
      <c r="X153" s="105"/>
      <c r="Y153" s="105"/>
      <c r="Z153" s="228"/>
      <c r="AA153" s="95">
        <v>51</v>
      </c>
      <c r="AB153" s="48">
        <v>18</v>
      </c>
      <c r="AC153" s="237">
        <v>33</v>
      </c>
      <c r="AD153" s="604" t="s">
        <v>542</v>
      </c>
      <c r="AE153" s="48" t="s">
        <v>542</v>
      </c>
      <c r="AF153" s="96" t="s">
        <v>542</v>
      </c>
    </row>
    <row r="154" spans="1:32" ht="30" customHeight="1" x14ac:dyDescent="0.2">
      <c r="A154" s="101" t="s">
        <v>86</v>
      </c>
      <c r="B154" s="102" t="s">
        <v>665</v>
      </c>
      <c r="C154" s="161" t="s">
        <v>23</v>
      </c>
      <c r="D154" s="157" t="s">
        <v>542</v>
      </c>
      <c r="E154" s="131" t="s">
        <v>542</v>
      </c>
      <c r="F154" s="158" t="s">
        <v>542</v>
      </c>
      <c r="G154" s="164">
        <v>0</v>
      </c>
      <c r="H154" s="41">
        <v>0</v>
      </c>
      <c r="I154" s="41">
        <v>0</v>
      </c>
      <c r="J154" s="41">
        <v>0</v>
      </c>
      <c r="K154" s="48">
        <v>12</v>
      </c>
      <c r="L154" s="48">
        <v>14</v>
      </c>
      <c r="M154" s="48">
        <v>17</v>
      </c>
      <c r="N154" s="48">
        <v>22</v>
      </c>
      <c r="O154" s="85">
        <v>95</v>
      </c>
      <c r="P154" s="85">
        <v>127</v>
      </c>
      <c r="Q154" s="85">
        <v>87</v>
      </c>
      <c r="R154" s="85">
        <v>101</v>
      </c>
      <c r="S154" s="724">
        <v>111</v>
      </c>
      <c r="T154" s="724">
        <v>89</v>
      </c>
      <c r="U154" s="105"/>
      <c r="V154" s="105"/>
      <c r="W154" s="105"/>
      <c r="X154" s="105"/>
      <c r="Y154" s="105"/>
      <c r="Z154" s="228"/>
      <c r="AA154" s="95">
        <v>675</v>
      </c>
      <c r="AB154" s="48">
        <v>322</v>
      </c>
      <c r="AC154" s="237">
        <v>353</v>
      </c>
      <c r="AD154" s="604" t="s">
        <v>542</v>
      </c>
      <c r="AE154" s="48" t="s">
        <v>542</v>
      </c>
      <c r="AF154" s="96" t="s">
        <v>542</v>
      </c>
    </row>
    <row r="155" spans="1:32" ht="28.5" customHeight="1" x14ac:dyDescent="0.2">
      <c r="A155" s="101" t="s">
        <v>88</v>
      </c>
      <c r="B155" s="102" t="s">
        <v>666</v>
      </c>
      <c r="C155" s="161" t="s">
        <v>23</v>
      </c>
      <c r="D155" s="157" t="s">
        <v>542</v>
      </c>
      <c r="E155" s="131" t="s">
        <v>542</v>
      </c>
      <c r="F155" s="158" t="s">
        <v>542</v>
      </c>
      <c r="G155" s="164">
        <v>0</v>
      </c>
      <c r="H155" s="41">
        <v>0</v>
      </c>
      <c r="I155" s="41">
        <v>0</v>
      </c>
      <c r="J155" s="41">
        <v>0</v>
      </c>
      <c r="K155" s="48">
        <v>17</v>
      </c>
      <c r="L155" s="48">
        <v>7</v>
      </c>
      <c r="M155" s="48">
        <v>48</v>
      </c>
      <c r="N155" s="48">
        <v>39</v>
      </c>
      <c r="O155" s="85">
        <v>55</v>
      </c>
      <c r="P155" s="85">
        <v>50</v>
      </c>
      <c r="Q155" s="85">
        <v>42</v>
      </c>
      <c r="R155" s="85">
        <v>60</v>
      </c>
      <c r="S155" s="724">
        <v>33</v>
      </c>
      <c r="T155" s="724">
        <v>38</v>
      </c>
      <c r="U155" s="105"/>
      <c r="V155" s="105"/>
      <c r="W155" s="105"/>
      <c r="X155" s="105"/>
      <c r="Y155" s="105"/>
      <c r="Z155" s="228"/>
      <c r="AA155" s="95">
        <v>389</v>
      </c>
      <c r="AB155" s="48">
        <v>195</v>
      </c>
      <c r="AC155" s="237">
        <v>194</v>
      </c>
      <c r="AD155" s="604" t="s">
        <v>542</v>
      </c>
      <c r="AE155" s="48" t="s">
        <v>542</v>
      </c>
      <c r="AF155" s="96" t="s">
        <v>542</v>
      </c>
    </row>
    <row r="156" spans="1:32" ht="42.75" customHeight="1" x14ac:dyDescent="0.2">
      <c r="A156" s="101" t="s">
        <v>103</v>
      </c>
      <c r="B156" s="102" t="s">
        <v>667</v>
      </c>
      <c r="C156" s="161" t="s">
        <v>23</v>
      </c>
      <c r="D156" s="157" t="s">
        <v>542</v>
      </c>
      <c r="E156" s="131" t="s">
        <v>542</v>
      </c>
      <c r="F156" s="158" t="s">
        <v>542</v>
      </c>
      <c r="G156" s="164">
        <v>0</v>
      </c>
      <c r="H156" s="41">
        <v>0</v>
      </c>
      <c r="I156" s="41">
        <v>0</v>
      </c>
      <c r="J156" s="41">
        <v>0</v>
      </c>
      <c r="K156" s="48">
        <v>13</v>
      </c>
      <c r="L156" s="48">
        <v>5</v>
      </c>
      <c r="M156" s="48">
        <v>40</v>
      </c>
      <c r="N156" s="48">
        <v>27</v>
      </c>
      <c r="O156" s="85">
        <v>35</v>
      </c>
      <c r="P156" s="85">
        <v>28</v>
      </c>
      <c r="Q156" s="85">
        <v>19</v>
      </c>
      <c r="R156" s="85">
        <v>27</v>
      </c>
      <c r="S156" s="724">
        <v>26</v>
      </c>
      <c r="T156" s="724">
        <v>21</v>
      </c>
      <c r="U156" s="105"/>
      <c r="V156" s="105"/>
      <c r="W156" s="105"/>
      <c r="X156" s="105"/>
      <c r="Y156" s="105"/>
      <c r="Z156" s="228"/>
      <c r="AA156" s="95">
        <v>241</v>
      </c>
      <c r="AB156" s="48">
        <v>133</v>
      </c>
      <c r="AC156" s="237">
        <v>108</v>
      </c>
      <c r="AD156" s="604" t="s">
        <v>542</v>
      </c>
      <c r="AE156" s="48" t="s">
        <v>542</v>
      </c>
      <c r="AF156" s="96" t="s">
        <v>542</v>
      </c>
    </row>
    <row r="157" spans="1:32" ht="31.5" customHeight="1" x14ac:dyDescent="0.2">
      <c r="A157" s="101" t="s">
        <v>143</v>
      </c>
      <c r="B157" s="102" t="s">
        <v>668</v>
      </c>
      <c r="C157" s="161" t="s">
        <v>23</v>
      </c>
      <c r="D157" s="157" t="s">
        <v>542</v>
      </c>
      <c r="E157" s="131" t="s">
        <v>542</v>
      </c>
      <c r="F157" s="158" t="s">
        <v>542</v>
      </c>
      <c r="G157" s="164">
        <v>0</v>
      </c>
      <c r="H157" s="41">
        <v>0</v>
      </c>
      <c r="I157" s="41">
        <v>0</v>
      </c>
      <c r="J157" s="41">
        <v>0</v>
      </c>
      <c r="K157" s="48">
        <v>22</v>
      </c>
      <c r="L157" s="48">
        <v>25</v>
      </c>
      <c r="M157" s="48">
        <v>52</v>
      </c>
      <c r="N157" s="48">
        <v>77</v>
      </c>
      <c r="O157" s="85">
        <v>107</v>
      </c>
      <c r="P157" s="85">
        <v>168</v>
      </c>
      <c r="Q157" s="85">
        <v>112</v>
      </c>
      <c r="R157" s="85">
        <v>124</v>
      </c>
      <c r="S157" s="724">
        <v>118</v>
      </c>
      <c r="T157" s="724">
        <v>79</v>
      </c>
      <c r="U157" s="105"/>
      <c r="V157" s="105"/>
      <c r="W157" s="105"/>
      <c r="X157" s="105"/>
      <c r="Y157" s="105"/>
      <c r="Z157" s="228"/>
      <c r="AA157" s="95">
        <v>884</v>
      </c>
      <c r="AB157" s="48">
        <v>411</v>
      </c>
      <c r="AC157" s="237">
        <v>473</v>
      </c>
      <c r="AD157" s="604" t="s">
        <v>542</v>
      </c>
      <c r="AE157" s="48" t="s">
        <v>542</v>
      </c>
      <c r="AF157" s="96" t="s">
        <v>542</v>
      </c>
    </row>
    <row r="158" spans="1:32" ht="36" customHeight="1" x14ac:dyDescent="0.2">
      <c r="A158" s="101" t="s">
        <v>669</v>
      </c>
      <c r="B158" s="102" t="s">
        <v>670</v>
      </c>
      <c r="C158" s="161" t="s">
        <v>23</v>
      </c>
      <c r="D158" s="157" t="s">
        <v>542</v>
      </c>
      <c r="E158" s="131" t="s">
        <v>542</v>
      </c>
      <c r="F158" s="158" t="s">
        <v>542</v>
      </c>
      <c r="G158" s="164">
        <v>0</v>
      </c>
      <c r="H158" s="41">
        <v>0</v>
      </c>
      <c r="I158" s="41">
        <v>0</v>
      </c>
      <c r="J158" s="41">
        <v>0</v>
      </c>
      <c r="K158" s="48">
        <v>23</v>
      </c>
      <c r="L158" s="48">
        <v>66</v>
      </c>
      <c r="M158" s="48">
        <v>73</v>
      </c>
      <c r="N158" s="48">
        <v>106</v>
      </c>
      <c r="O158" s="85">
        <v>120</v>
      </c>
      <c r="P158" s="85">
        <v>278</v>
      </c>
      <c r="Q158" s="85">
        <v>180</v>
      </c>
      <c r="R158" s="85">
        <v>278</v>
      </c>
      <c r="S158" s="724">
        <v>107</v>
      </c>
      <c r="T158" s="724">
        <v>218</v>
      </c>
      <c r="U158" s="105"/>
      <c r="V158" s="105"/>
      <c r="W158" s="105"/>
      <c r="X158" s="105"/>
      <c r="Y158" s="105"/>
      <c r="Z158" s="228"/>
      <c r="AA158" s="157">
        <v>1449</v>
      </c>
      <c r="AB158" s="48">
        <v>503</v>
      </c>
      <c r="AC158" s="237">
        <v>946</v>
      </c>
      <c r="AD158" s="604" t="s">
        <v>542</v>
      </c>
      <c r="AE158" s="48" t="s">
        <v>542</v>
      </c>
      <c r="AF158" s="96" t="s">
        <v>542</v>
      </c>
    </row>
    <row r="159" spans="1:32" ht="23.25" customHeight="1" x14ac:dyDescent="0.2">
      <c r="A159" s="101" t="s">
        <v>671</v>
      </c>
      <c r="B159" s="102" t="s">
        <v>672</v>
      </c>
      <c r="C159" s="161" t="s">
        <v>23</v>
      </c>
      <c r="D159" s="157" t="s">
        <v>542</v>
      </c>
      <c r="E159" s="131" t="s">
        <v>542</v>
      </c>
      <c r="F159" s="158" t="s">
        <v>542</v>
      </c>
      <c r="G159" s="164">
        <v>0</v>
      </c>
      <c r="H159" s="41">
        <v>0</v>
      </c>
      <c r="I159" s="41">
        <v>0</v>
      </c>
      <c r="J159" s="41">
        <v>0</v>
      </c>
      <c r="K159" s="48">
        <v>2</v>
      </c>
      <c r="L159" s="48">
        <v>8</v>
      </c>
      <c r="M159" s="48">
        <v>1</v>
      </c>
      <c r="N159" s="48">
        <v>11</v>
      </c>
      <c r="O159" s="85">
        <v>9</v>
      </c>
      <c r="P159" s="85">
        <v>32</v>
      </c>
      <c r="Q159" s="85">
        <v>10</v>
      </c>
      <c r="R159" s="85">
        <v>30</v>
      </c>
      <c r="S159" s="724">
        <v>9</v>
      </c>
      <c r="T159" s="724">
        <v>22</v>
      </c>
      <c r="U159" s="105"/>
      <c r="V159" s="105"/>
      <c r="W159" s="105"/>
      <c r="X159" s="105"/>
      <c r="Y159" s="105"/>
      <c r="Z159" s="228"/>
      <c r="AA159" s="95">
        <v>134</v>
      </c>
      <c r="AB159" s="48">
        <v>31</v>
      </c>
      <c r="AC159" s="237">
        <v>103</v>
      </c>
      <c r="AD159" s="604" t="s">
        <v>542</v>
      </c>
      <c r="AE159" s="48" t="s">
        <v>542</v>
      </c>
      <c r="AF159" s="96" t="s">
        <v>542</v>
      </c>
    </row>
    <row r="160" spans="1:32" ht="33.75" customHeight="1" x14ac:dyDescent="0.2">
      <c r="A160" s="101" t="s">
        <v>673</v>
      </c>
      <c r="B160" s="102" t="s">
        <v>674</v>
      </c>
      <c r="C160" s="161" t="s">
        <v>23</v>
      </c>
      <c r="D160" s="157" t="s">
        <v>542</v>
      </c>
      <c r="E160" s="131" t="s">
        <v>542</v>
      </c>
      <c r="F160" s="158" t="s">
        <v>542</v>
      </c>
      <c r="G160" s="164">
        <v>0</v>
      </c>
      <c r="H160" s="41">
        <v>0</v>
      </c>
      <c r="I160" s="41">
        <v>0</v>
      </c>
      <c r="J160" s="41">
        <v>0</v>
      </c>
      <c r="K160" s="48">
        <v>0</v>
      </c>
      <c r="L160" s="48">
        <v>0</v>
      </c>
      <c r="M160" s="48">
        <v>0</v>
      </c>
      <c r="N160" s="48">
        <v>3</v>
      </c>
      <c r="O160" s="85">
        <v>2</v>
      </c>
      <c r="P160" s="85">
        <v>4</v>
      </c>
      <c r="Q160" s="85">
        <v>2</v>
      </c>
      <c r="R160" s="85">
        <v>3</v>
      </c>
      <c r="S160" s="724">
        <v>2</v>
      </c>
      <c r="T160" s="724">
        <v>3</v>
      </c>
      <c r="U160" s="105"/>
      <c r="V160" s="105"/>
      <c r="W160" s="105"/>
      <c r="X160" s="105"/>
      <c r="Y160" s="105"/>
      <c r="Z160" s="228"/>
      <c r="AA160" s="95">
        <v>19</v>
      </c>
      <c r="AB160" s="48">
        <v>6</v>
      </c>
      <c r="AC160" s="237">
        <v>13</v>
      </c>
      <c r="AD160" s="604" t="s">
        <v>542</v>
      </c>
      <c r="AE160" s="48" t="s">
        <v>542</v>
      </c>
      <c r="AF160" s="96" t="s">
        <v>542</v>
      </c>
    </row>
    <row r="161" spans="1:32" s="3" customFormat="1" ht="26.25" customHeight="1" x14ac:dyDescent="0.2">
      <c r="A161" s="103" t="s">
        <v>278</v>
      </c>
      <c r="B161" s="104" t="s">
        <v>274</v>
      </c>
      <c r="C161" s="161" t="s">
        <v>23</v>
      </c>
      <c r="D161" s="157">
        <v>1000</v>
      </c>
      <c r="E161" s="131" t="s">
        <v>57</v>
      </c>
      <c r="F161" s="158" t="s">
        <v>57</v>
      </c>
      <c r="G161" s="238">
        <v>0</v>
      </c>
      <c r="H161" s="48">
        <v>0</v>
      </c>
      <c r="I161" s="48">
        <v>0</v>
      </c>
      <c r="J161" s="48">
        <v>0</v>
      </c>
      <c r="K161" s="48">
        <v>22</v>
      </c>
      <c r="L161" s="48">
        <v>37</v>
      </c>
      <c r="M161" s="48">
        <v>43</v>
      </c>
      <c r="N161" s="48">
        <v>39</v>
      </c>
      <c r="O161" s="85">
        <v>193</v>
      </c>
      <c r="P161" s="85">
        <v>175</v>
      </c>
      <c r="Q161" s="85">
        <v>104</v>
      </c>
      <c r="R161" s="85">
        <v>114</v>
      </c>
      <c r="S161" s="724">
        <v>109</v>
      </c>
      <c r="T161" s="724">
        <v>90</v>
      </c>
      <c r="U161" s="105"/>
      <c r="V161" s="105"/>
      <c r="W161" s="105"/>
      <c r="X161" s="105"/>
      <c r="Y161" s="105"/>
      <c r="Z161" s="228"/>
      <c r="AA161" s="95">
        <v>926</v>
      </c>
      <c r="AB161" s="48">
        <v>471</v>
      </c>
      <c r="AC161" s="237">
        <v>455</v>
      </c>
      <c r="AD161" s="412">
        <f>AA161/D161</f>
        <v>0.92600000000000005</v>
      </c>
      <c r="AE161" s="48" t="s">
        <v>57</v>
      </c>
      <c r="AF161" s="96" t="s">
        <v>57</v>
      </c>
    </row>
    <row r="162" spans="1:32" ht="24" customHeight="1" x14ac:dyDescent="0.2">
      <c r="A162" s="101" t="s">
        <v>133</v>
      </c>
      <c r="B162" s="102" t="s">
        <v>675</v>
      </c>
      <c r="C162" s="161" t="s">
        <v>23</v>
      </c>
      <c r="D162" s="157" t="s">
        <v>542</v>
      </c>
      <c r="E162" s="131" t="s">
        <v>542</v>
      </c>
      <c r="F162" s="158" t="s">
        <v>542</v>
      </c>
      <c r="G162" s="164">
        <v>0</v>
      </c>
      <c r="H162" s="41">
        <v>0</v>
      </c>
      <c r="I162" s="41">
        <v>0</v>
      </c>
      <c r="J162" s="41">
        <v>0</v>
      </c>
      <c r="K162" s="48">
        <v>17</v>
      </c>
      <c r="L162" s="48">
        <v>24</v>
      </c>
      <c r="M162" s="48">
        <v>61</v>
      </c>
      <c r="N162" s="48">
        <v>122</v>
      </c>
      <c r="O162" s="85">
        <v>238</v>
      </c>
      <c r="P162" s="85">
        <v>420</v>
      </c>
      <c r="Q162" s="85">
        <v>285</v>
      </c>
      <c r="R162" s="85">
        <v>393</v>
      </c>
      <c r="S162" s="724">
        <v>227</v>
      </c>
      <c r="T162" s="724">
        <v>315</v>
      </c>
      <c r="U162" s="105"/>
      <c r="V162" s="105"/>
      <c r="W162" s="105"/>
      <c r="X162" s="105"/>
      <c r="Y162" s="105"/>
      <c r="Z162" s="228"/>
      <c r="AA162" s="157">
        <v>2102</v>
      </c>
      <c r="AB162" s="48">
        <v>828</v>
      </c>
      <c r="AC162" s="237">
        <v>1274</v>
      </c>
      <c r="AD162" s="604" t="s">
        <v>542</v>
      </c>
      <c r="AE162" s="48" t="s">
        <v>542</v>
      </c>
      <c r="AF162" s="96" t="s">
        <v>542</v>
      </c>
    </row>
    <row r="163" spans="1:32" ht="33" customHeight="1" x14ac:dyDescent="0.2">
      <c r="A163" s="101" t="s">
        <v>676</v>
      </c>
      <c r="B163" s="102" t="s">
        <v>699</v>
      </c>
      <c r="C163" s="161" t="s">
        <v>23</v>
      </c>
      <c r="D163" s="157" t="s">
        <v>542</v>
      </c>
      <c r="E163" s="131" t="s">
        <v>542</v>
      </c>
      <c r="F163" s="158" t="s">
        <v>542</v>
      </c>
      <c r="G163" s="164">
        <v>0</v>
      </c>
      <c r="H163" s="41">
        <v>0</v>
      </c>
      <c r="I163" s="41">
        <v>0</v>
      </c>
      <c r="J163" s="41">
        <v>0</v>
      </c>
      <c r="K163" s="48">
        <v>2</v>
      </c>
      <c r="L163" s="48">
        <v>0</v>
      </c>
      <c r="M163" s="48">
        <v>3</v>
      </c>
      <c r="N163" s="48">
        <v>4</v>
      </c>
      <c r="O163" s="85">
        <v>12</v>
      </c>
      <c r="P163" s="85">
        <v>12</v>
      </c>
      <c r="Q163" s="85">
        <v>51</v>
      </c>
      <c r="R163" s="85">
        <v>21</v>
      </c>
      <c r="S163" s="724">
        <v>20</v>
      </c>
      <c r="T163" s="724">
        <v>21</v>
      </c>
      <c r="U163" s="105"/>
      <c r="V163" s="105"/>
      <c r="W163" s="105"/>
      <c r="X163" s="105"/>
      <c r="Y163" s="105"/>
      <c r="Z163" s="228"/>
      <c r="AA163" s="95">
        <v>146</v>
      </c>
      <c r="AB163" s="48">
        <v>88</v>
      </c>
      <c r="AC163" s="237">
        <v>58</v>
      </c>
      <c r="AD163" s="604" t="s">
        <v>542</v>
      </c>
      <c r="AE163" s="48" t="s">
        <v>542</v>
      </c>
      <c r="AF163" s="96" t="s">
        <v>542</v>
      </c>
    </row>
    <row r="164" spans="1:32" ht="24" customHeight="1" x14ac:dyDescent="0.2">
      <c r="A164" s="101" t="s">
        <v>138</v>
      </c>
      <c r="B164" s="102" t="s">
        <v>700</v>
      </c>
      <c r="C164" s="161" t="s">
        <v>23</v>
      </c>
      <c r="D164" s="157" t="s">
        <v>542</v>
      </c>
      <c r="E164" s="131" t="s">
        <v>542</v>
      </c>
      <c r="F164" s="158" t="s">
        <v>542</v>
      </c>
      <c r="G164" s="164">
        <v>0</v>
      </c>
      <c r="H164" s="41">
        <v>0</v>
      </c>
      <c r="I164" s="41">
        <v>0</v>
      </c>
      <c r="J164" s="41">
        <v>0</v>
      </c>
      <c r="K164" s="48">
        <v>29</v>
      </c>
      <c r="L164" s="48">
        <v>77</v>
      </c>
      <c r="M164" s="48">
        <v>67</v>
      </c>
      <c r="N164" s="48">
        <v>127</v>
      </c>
      <c r="O164" s="85">
        <v>213</v>
      </c>
      <c r="P164" s="85">
        <v>369</v>
      </c>
      <c r="Q164" s="148">
        <v>255</v>
      </c>
      <c r="R164" s="148">
        <v>360</v>
      </c>
      <c r="S164" s="496">
        <v>232</v>
      </c>
      <c r="T164" s="496">
        <v>308</v>
      </c>
      <c r="U164" s="537"/>
      <c r="V164" s="537"/>
      <c r="W164" s="537"/>
      <c r="X164" s="537"/>
      <c r="Y164" s="537"/>
      <c r="Z164" s="538"/>
      <c r="AA164" s="157">
        <v>2037</v>
      </c>
      <c r="AB164" s="131">
        <v>796</v>
      </c>
      <c r="AC164" s="872">
        <v>1241</v>
      </c>
      <c r="AD164" s="604" t="s">
        <v>542</v>
      </c>
      <c r="AE164" s="48" t="s">
        <v>542</v>
      </c>
      <c r="AF164" s="96" t="s">
        <v>542</v>
      </c>
    </row>
    <row r="165" spans="1:32" ht="36.75" customHeight="1" x14ac:dyDescent="0.2">
      <c r="A165" s="101" t="s">
        <v>123</v>
      </c>
      <c r="B165" s="102" t="s">
        <v>677</v>
      </c>
      <c r="C165" s="161" t="s">
        <v>23</v>
      </c>
      <c r="D165" s="157" t="s">
        <v>542</v>
      </c>
      <c r="E165" s="131" t="s">
        <v>542</v>
      </c>
      <c r="F165" s="158" t="s">
        <v>542</v>
      </c>
      <c r="G165" s="164">
        <v>0</v>
      </c>
      <c r="H165" s="41">
        <v>0</v>
      </c>
      <c r="I165" s="41">
        <v>0</v>
      </c>
      <c r="J165" s="41">
        <v>0</v>
      </c>
      <c r="K165" s="48">
        <v>0</v>
      </c>
      <c r="L165" s="48">
        <v>0</v>
      </c>
      <c r="M165" s="48" t="s">
        <v>57</v>
      </c>
      <c r="N165" s="48" t="s">
        <v>57</v>
      </c>
      <c r="O165" s="48" t="s">
        <v>57</v>
      </c>
      <c r="P165" s="48" t="s">
        <v>57</v>
      </c>
      <c r="Q165" s="48" t="s">
        <v>57</v>
      </c>
      <c r="R165" s="48" t="s">
        <v>57</v>
      </c>
      <c r="S165" s="724" t="s">
        <v>57</v>
      </c>
      <c r="T165" s="724" t="s">
        <v>57</v>
      </c>
      <c r="U165" s="105"/>
      <c r="V165" s="105"/>
      <c r="W165" s="105"/>
      <c r="X165" s="105"/>
      <c r="Y165" s="105"/>
      <c r="Z165" s="228"/>
      <c r="AA165" s="95">
        <v>8</v>
      </c>
      <c r="AB165" s="48" t="s">
        <v>57</v>
      </c>
      <c r="AC165" s="237" t="s">
        <v>57</v>
      </c>
      <c r="AD165" s="604" t="s">
        <v>542</v>
      </c>
      <c r="AE165" s="48" t="s">
        <v>542</v>
      </c>
      <c r="AF165" s="96" t="s">
        <v>542</v>
      </c>
    </row>
    <row r="166" spans="1:32" ht="30.75" customHeight="1" x14ac:dyDescent="0.2">
      <c r="A166" s="101" t="s">
        <v>129</v>
      </c>
      <c r="B166" s="102" t="s">
        <v>678</v>
      </c>
      <c r="C166" s="161" t="s">
        <v>23</v>
      </c>
      <c r="D166" s="157" t="s">
        <v>542</v>
      </c>
      <c r="E166" s="131" t="s">
        <v>542</v>
      </c>
      <c r="F166" s="158" t="s">
        <v>542</v>
      </c>
      <c r="G166" s="164">
        <v>0</v>
      </c>
      <c r="H166" s="41">
        <v>0</v>
      </c>
      <c r="I166" s="41">
        <v>0</v>
      </c>
      <c r="J166" s="41">
        <v>0</v>
      </c>
      <c r="K166" s="48">
        <v>0</v>
      </c>
      <c r="L166" s="48">
        <v>0</v>
      </c>
      <c r="M166" s="48" t="s">
        <v>57</v>
      </c>
      <c r="N166" s="48" t="s">
        <v>57</v>
      </c>
      <c r="O166" s="48" t="s">
        <v>57</v>
      </c>
      <c r="P166" s="48" t="s">
        <v>57</v>
      </c>
      <c r="Q166" s="48" t="s">
        <v>57</v>
      </c>
      <c r="R166" s="48" t="s">
        <v>57</v>
      </c>
      <c r="S166" s="724" t="s">
        <v>57</v>
      </c>
      <c r="T166" s="724" t="s">
        <v>57</v>
      </c>
      <c r="U166" s="105"/>
      <c r="V166" s="105"/>
      <c r="W166" s="105"/>
      <c r="X166" s="105"/>
      <c r="Y166" s="105"/>
      <c r="Z166" s="228"/>
      <c r="AA166" s="95">
        <v>5</v>
      </c>
      <c r="AB166" s="48" t="s">
        <v>57</v>
      </c>
      <c r="AC166" s="237" t="s">
        <v>57</v>
      </c>
      <c r="AD166" s="604" t="s">
        <v>542</v>
      </c>
      <c r="AE166" s="48" t="s">
        <v>542</v>
      </c>
      <c r="AF166" s="96" t="s">
        <v>542</v>
      </c>
    </row>
    <row r="167" spans="1:32" ht="38.25" customHeight="1" x14ac:dyDescent="0.2">
      <c r="A167" s="101" t="s">
        <v>679</v>
      </c>
      <c r="B167" s="102" t="s">
        <v>680</v>
      </c>
      <c r="C167" s="161" t="s">
        <v>23</v>
      </c>
      <c r="D167" s="157" t="s">
        <v>542</v>
      </c>
      <c r="E167" s="131" t="s">
        <v>542</v>
      </c>
      <c r="F167" s="158" t="s">
        <v>542</v>
      </c>
      <c r="G167" s="164">
        <v>0</v>
      </c>
      <c r="H167" s="41">
        <v>0</v>
      </c>
      <c r="I167" s="41">
        <v>0</v>
      </c>
      <c r="J167" s="41">
        <v>0</v>
      </c>
      <c r="K167" s="48">
        <v>0</v>
      </c>
      <c r="L167" s="48">
        <v>0</v>
      </c>
      <c r="M167" s="48" t="s">
        <v>57</v>
      </c>
      <c r="N167" s="48" t="s">
        <v>57</v>
      </c>
      <c r="O167" s="48" t="s">
        <v>57</v>
      </c>
      <c r="P167" s="48" t="s">
        <v>57</v>
      </c>
      <c r="Q167" s="48" t="s">
        <v>57</v>
      </c>
      <c r="R167" s="48" t="s">
        <v>57</v>
      </c>
      <c r="S167" s="724" t="s">
        <v>57</v>
      </c>
      <c r="T167" s="724" t="s">
        <v>57</v>
      </c>
      <c r="U167" s="105"/>
      <c r="V167" s="105"/>
      <c r="W167" s="105"/>
      <c r="X167" s="105"/>
      <c r="Y167" s="105"/>
      <c r="Z167" s="228"/>
      <c r="AA167" s="95">
        <v>0</v>
      </c>
      <c r="AB167" s="48" t="s">
        <v>57</v>
      </c>
      <c r="AC167" s="237" t="s">
        <v>57</v>
      </c>
      <c r="AD167" s="604" t="s">
        <v>542</v>
      </c>
      <c r="AE167" s="48" t="s">
        <v>542</v>
      </c>
      <c r="AF167" s="96" t="s">
        <v>542</v>
      </c>
    </row>
    <row r="168" spans="1:32" ht="45" customHeight="1" x14ac:dyDescent="0.2">
      <c r="A168" s="101" t="s">
        <v>148</v>
      </c>
      <c r="B168" s="102" t="s">
        <v>681</v>
      </c>
      <c r="C168" s="161" t="s">
        <v>23</v>
      </c>
      <c r="D168" s="157" t="s">
        <v>542</v>
      </c>
      <c r="E168" s="131" t="s">
        <v>542</v>
      </c>
      <c r="F168" s="158" t="s">
        <v>542</v>
      </c>
      <c r="G168" s="164">
        <v>0</v>
      </c>
      <c r="H168" s="41">
        <v>0</v>
      </c>
      <c r="I168" s="41">
        <v>0</v>
      </c>
      <c r="J168" s="41">
        <v>0</v>
      </c>
      <c r="K168" s="48">
        <v>0</v>
      </c>
      <c r="L168" s="48">
        <v>0</v>
      </c>
      <c r="M168" s="48" t="s">
        <v>57</v>
      </c>
      <c r="N168" s="48" t="s">
        <v>57</v>
      </c>
      <c r="O168" s="48" t="s">
        <v>57</v>
      </c>
      <c r="P168" s="48" t="s">
        <v>57</v>
      </c>
      <c r="Q168" s="48" t="s">
        <v>57</v>
      </c>
      <c r="R168" s="48" t="s">
        <v>57</v>
      </c>
      <c r="S168" s="724" t="s">
        <v>57</v>
      </c>
      <c r="T168" s="724" t="s">
        <v>57</v>
      </c>
      <c r="U168" s="105"/>
      <c r="V168" s="105"/>
      <c r="W168" s="105"/>
      <c r="X168" s="105"/>
      <c r="Y168" s="105"/>
      <c r="Z168" s="228"/>
      <c r="AA168" s="413">
        <v>0</v>
      </c>
      <c r="AB168" s="264" t="s">
        <v>57</v>
      </c>
      <c r="AC168" s="265" t="s">
        <v>57</v>
      </c>
      <c r="AD168" s="604" t="s">
        <v>542</v>
      </c>
      <c r="AE168" s="48" t="s">
        <v>542</v>
      </c>
      <c r="AF168" s="96" t="s">
        <v>542</v>
      </c>
    </row>
    <row r="169" spans="1:32" ht="27" customHeight="1" thickBot="1" x14ac:dyDescent="0.25">
      <c r="A169" s="1393" t="s">
        <v>705</v>
      </c>
      <c r="B169" s="1394"/>
      <c r="C169" s="197"/>
      <c r="D169" s="1405" t="s">
        <v>542</v>
      </c>
      <c r="E169" s="1244"/>
      <c r="F169" s="1406"/>
      <c r="G169" s="1396">
        <v>0</v>
      </c>
      <c r="H169" s="1244"/>
      <c r="I169" s="1244">
        <v>0</v>
      </c>
      <c r="J169" s="1244"/>
      <c r="K169" s="1397">
        <v>147</v>
      </c>
      <c r="L169" s="1397"/>
      <c r="M169" s="1397">
        <v>323</v>
      </c>
      <c r="N169" s="1397"/>
      <c r="O169" s="1397">
        <v>821</v>
      </c>
      <c r="P169" s="1397"/>
      <c r="Q169" s="1411">
        <v>795</v>
      </c>
      <c r="R169" s="1412"/>
      <c r="S169" s="1385">
        <v>636</v>
      </c>
      <c r="T169" s="1385"/>
      <c r="U169" s="1408"/>
      <c r="V169" s="1408"/>
      <c r="W169" s="1408"/>
      <c r="X169" s="1408"/>
      <c r="Y169" s="873"/>
      <c r="Z169" s="874"/>
      <c r="AA169" s="1399">
        <v>2722</v>
      </c>
      <c r="AB169" s="1384"/>
      <c r="AC169" s="1400"/>
      <c r="AD169" s="1409"/>
      <c r="AE169" s="1404"/>
      <c r="AF169" s="1410"/>
    </row>
    <row r="170" spans="1:32" ht="6.75" customHeight="1" x14ac:dyDescent="0.2">
      <c r="A170" s="21"/>
      <c r="B170" s="769"/>
      <c r="C170" s="769"/>
      <c r="D170" s="769"/>
      <c r="E170" s="769"/>
      <c r="F170" s="769"/>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row>
    <row r="171" spans="1:32" ht="15.75" x14ac:dyDescent="0.25">
      <c r="A171" s="219" t="s">
        <v>701</v>
      </c>
      <c r="B171" s="218"/>
    </row>
    <row r="172" spans="1:32" ht="18" customHeight="1" x14ac:dyDescent="0.2">
      <c r="A172" s="1203" t="s">
        <v>496</v>
      </c>
      <c r="B172" s="1203" t="s">
        <v>659</v>
      </c>
      <c r="C172" s="1203" t="s">
        <v>659</v>
      </c>
      <c r="D172" s="1203" t="s">
        <v>659</v>
      </c>
      <c r="E172" s="1203" t="s">
        <v>659</v>
      </c>
      <c r="F172" s="1203" t="s">
        <v>659</v>
      </c>
      <c r="G172" s="1203" t="s">
        <v>659</v>
      </c>
      <c r="H172" s="1203" t="s">
        <v>659</v>
      </c>
      <c r="I172" s="1203" t="s">
        <v>659</v>
      </c>
      <c r="J172" s="1203" t="s">
        <v>659</v>
      </c>
      <c r="K172" s="1203" t="s">
        <v>659</v>
      </c>
      <c r="L172" s="1203" t="s">
        <v>659</v>
      </c>
      <c r="M172" s="1203" t="s">
        <v>659</v>
      </c>
      <c r="N172" s="1203" t="s">
        <v>659</v>
      </c>
      <c r="O172" s="1203" t="s">
        <v>659</v>
      </c>
      <c r="P172" s="1203" t="s">
        <v>659</v>
      </c>
      <c r="Q172" s="1203" t="s">
        <v>659</v>
      </c>
      <c r="R172" s="1203" t="s">
        <v>659</v>
      </c>
      <c r="S172" s="1203" t="s">
        <v>659</v>
      </c>
      <c r="T172" s="1203" t="s">
        <v>659</v>
      </c>
      <c r="U172" s="1203" t="s">
        <v>659</v>
      </c>
      <c r="V172" s="1203" t="s">
        <v>659</v>
      </c>
      <c r="W172" s="1203" t="s">
        <v>659</v>
      </c>
      <c r="X172" s="1203" t="s">
        <v>659</v>
      </c>
      <c r="Y172" s="1203" t="s">
        <v>659</v>
      </c>
      <c r="Z172" s="1203" t="s">
        <v>659</v>
      </c>
      <c r="AA172" s="1203" t="s">
        <v>659</v>
      </c>
      <c r="AB172" s="1203" t="s">
        <v>659</v>
      </c>
      <c r="AC172" s="1203" t="s">
        <v>659</v>
      </c>
      <c r="AD172" s="1203" t="s">
        <v>659</v>
      </c>
      <c r="AE172" s="1203" t="s">
        <v>659</v>
      </c>
      <c r="AF172" s="1203" t="s">
        <v>659</v>
      </c>
    </row>
    <row r="173" spans="1:32" ht="11.25" customHeight="1" thickBot="1" x14ac:dyDescent="0.25"/>
    <row r="174" spans="1:32" s="11" customFormat="1" ht="28.5" customHeight="1" x14ac:dyDescent="0.25">
      <c r="A174" s="1170" t="s">
        <v>347</v>
      </c>
      <c r="B174" s="1171" t="s">
        <v>268</v>
      </c>
      <c r="C174" s="1193" t="s">
        <v>180</v>
      </c>
      <c r="D174" s="1170" t="s">
        <v>703</v>
      </c>
      <c r="E174" s="1171"/>
      <c r="F174" s="1172"/>
      <c r="G174" s="1205" t="s">
        <v>6</v>
      </c>
      <c r="H174" s="1171"/>
      <c r="I174" s="1171" t="s">
        <v>7</v>
      </c>
      <c r="J174" s="1171"/>
      <c r="K174" s="1171" t="s">
        <v>8</v>
      </c>
      <c r="L174" s="1171"/>
      <c r="M174" s="1171" t="s">
        <v>9</v>
      </c>
      <c r="N174" s="1171"/>
      <c r="O174" s="1171" t="s">
        <v>10</v>
      </c>
      <c r="P174" s="1171"/>
      <c r="Q174" s="1171" t="s">
        <v>11</v>
      </c>
      <c r="R174" s="1171"/>
      <c r="S174" s="1171" t="s">
        <v>12</v>
      </c>
      <c r="T174" s="1171"/>
      <c r="U174" s="1171" t="s">
        <v>13</v>
      </c>
      <c r="V174" s="1171"/>
      <c r="W174" s="1171" t="s">
        <v>14</v>
      </c>
      <c r="X174" s="1171"/>
      <c r="Y174" s="1171" t="s">
        <v>15</v>
      </c>
      <c r="Z174" s="1193"/>
      <c r="AA174" s="1170" t="s">
        <v>704</v>
      </c>
      <c r="AB174" s="1171"/>
      <c r="AC174" s="1172"/>
      <c r="AD174" s="1205" t="s">
        <v>269</v>
      </c>
      <c r="AE174" s="1171"/>
      <c r="AF174" s="1172"/>
    </row>
    <row r="175" spans="1:32" ht="30.75" customHeight="1" x14ac:dyDescent="0.2">
      <c r="A175" s="1184"/>
      <c r="B175" s="1182"/>
      <c r="C175" s="1183"/>
      <c r="D175" s="1184"/>
      <c r="E175" s="1182"/>
      <c r="F175" s="1185"/>
      <c r="G175" s="1200" t="s">
        <v>0</v>
      </c>
      <c r="H175" s="1201"/>
      <c r="I175" s="1201"/>
      <c r="J175" s="1201"/>
      <c r="K175" s="1201"/>
      <c r="L175" s="1201"/>
      <c r="M175" s="1201"/>
      <c r="N175" s="1201"/>
      <c r="O175" s="1201"/>
      <c r="P175" s="1201"/>
      <c r="Q175" s="1201"/>
      <c r="R175" s="1201"/>
      <c r="S175" s="1201"/>
      <c r="T175" s="1201"/>
      <c r="U175" s="1201"/>
      <c r="V175" s="1201"/>
      <c r="W175" s="1201"/>
      <c r="X175" s="1201"/>
      <c r="Y175" s="1201"/>
      <c r="Z175" s="1202"/>
      <c r="AA175" s="1184"/>
      <c r="AB175" s="1182"/>
      <c r="AC175" s="1185"/>
      <c r="AD175" s="1186"/>
      <c r="AE175" s="1182"/>
      <c r="AF175" s="1185"/>
    </row>
    <row r="176" spans="1:32" ht="21" customHeight="1" thickBot="1" x14ac:dyDescent="0.25">
      <c r="A176" s="1206"/>
      <c r="B176" s="1207"/>
      <c r="C176" s="1208"/>
      <c r="D176" s="87" t="s">
        <v>18</v>
      </c>
      <c r="E176" s="81" t="s">
        <v>16</v>
      </c>
      <c r="F176" s="170" t="s">
        <v>17</v>
      </c>
      <c r="G176" s="171" t="s">
        <v>16</v>
      </c>
      <c r="H176" s="81" t="s">
        <v>17</v>
      </c>
      <c r="I176" s="81" t="s">
        <v>16</v>
      </c>
      <c r="J176" s="81" t="s">
        <v>17</v>
      </c>
      <c r="K176" s="81" t="s">
        <v>16</v>
      </c>
      <c r="L176" s="81" t="s">
        <v>17</v>
      </c>
      <c r="M176" s="81" t="s">
        <v>16</v>
      </c>
      <c r="N176" s="81" t="s">
        <v>17</v>
      </c>
      <c r="O176" s="81" t="s">
        <v>16</v>
      </c>
      <c r="P176" s="81" t="s">
        <v>17</v>
      </c>
      <c r="Q176" s="81" t="s">
        <v>16</v>
      </c>
      <c r="R176" s="81" t="s">
        <v>17</v>
      </c>
      <c r="S176" s="81" t="s">
        <v>16</v>
      </c>
      <c r="T176" s="81" t="s">
        <v>17</v>
      </c>
      <c r="U176" s="81" t="s">
        <v>16</v>
      </c>
      <c r="V176" s="81" t="s">
        <v>17</v>
      </c>
      <c r="W176" s="81" t="s">
        <v>16</v>
      </c>
      <c r="X176" s="81" t="s">
        <v>17</v>
      </c>
      <c r="Y176" s="81" t="s">
        <v>16</v>
      </c>
      <c r="Z176" s="173" t="s">
        <v>17</v>
      </c>
      <c r="AA176" s="87" t="s">
        <v>18</v>
      </c>
      <c r="AB176" s="81" t="s">
        <v>16</v>
      </c>
      <c r="AC176" s="170" t="s">
        <v>17</v>
      </c>
      <c r="AD176" s="171" t="s">
        <v>18</v>
      </c>
      <c r="AE176" s="81" t="s">
        <v>16</v>
      </c>
      <c r="AF176" s="170" t="s">
        <v>17</v>
      </c>
    </row>
    <row r="177" spans="1:33" ht="27" customHeight="1" x14ac:dyDescent="0.2">
      <c r="A177" s="109" t="s">
        <v>79</v>
      </c>
      <c r="B177" s="110" t="s">
        <v>270</v>
      </c>
      <c r="C177" s="734" t="s">
        <v>23</v>
      </c>
      <c r="D177" s="155" t="s">
        <v>542</v>
      </c>
      <c r="E177" s="148" t="s">
        <v>542</v>
      </c>
      <c r="F177" s="156" t="s">
        <v>542</v>
      </c>
      <c r="G177" s="186">
        <v>0</v>
      </c>
      <c r="H177" s="732">
        <v>0</v>
      </c>
      <c r="I177" s="732">
        <v>0</v>
      </c>
      <c r="J177" s="732">
        <v>0</v>
      </c>
      <c r="K177" s="85">
        <v>12</v>
      </c>
      <c r="L177" s="85">
        <v>40</v>
      </c>
      <c r="M177" s="148">
        <v>96</v>
      </c>
      <c r="N177" s="148">
        <v>393</v>
      </c>
      <c r="O177" s="148">
        <v>80</v>
      </c>
      <c r="P177" s="148">
        <v>1391</v>
      </c>
      <c r="Q177" s="148">
        <v>55</v>
      </c>
      <c r="R177" s="148">
        <v>1646</v>
      </c>
      <c r="S177" s="497">
        <v>48</v>
      </c>
      <c r="T177" s="497">
        <v>884</v>
      </c>
      <c r="U177" s="877"/>
      <c r="V177" s="877"/>
      <c r="W177" s="877"/>
      <c r="X177" s="877"/>
      <c r="Y177" s="877"/>
      <c r="Z177" s="878"/>
      <c r="AA177" s="155">
        <v>4645</v>
      </c>
      <c r="AB177" s="148">
        <v>291</v>
      </c>
      <c r="AC177" s="156">
        <v>4354</v>
      </c>
      <c r="AD177" s="266" t="s">
        <v>542</v>
      </c>
      <c r="AE177" s="85" t="s">
        <v>542</v>
      </c>
      <c r="AF177" s="167" t="s">
        <v>542</v>
      </c>
      <c r="AG177" s="470"/>
    </row>
    <row r="178" spans="1:33" ht="31.5" customHeight="1" x14ac:dyDescent="0.2">
      <c r="A178" s="101" t="s">
        <v>82</v>
      </c>
      <c r="B178" s="102" t="s">
        <v>271</v>
      </c>
      <c r="C178" s="161" t="s">
        <v>23</v>
      </c>
      <c r="D178" s="157" t="s">
        <v>542</v>
      </c>
      <c r="E178" s="131" t="s">
        <v>542</v>
      </c>
      <c r="F178" s="158" t="s">
        <v>542</v>
      </c>
      <c r="G178" s="164">
        <v>0</v>
      </c>
      <c r="H178" s="41">
        <v>0</v>
      </c>
      <c r="I178" s="41">
        <v>0</v>
      </c>
      <c r="J178" s="41">
        <v>0</v>
      </c>
      <c r="K178" s="48">
        <v>0</v>
      </c>
      <c r="L178" s="48">
        <v>14</v>
      </c>
      <c r="M178" s="131">
        <v>57</v>
      </c>
      <c r="N178" s="131">
        <v>226</v>
      </c>
      <c r="O178" s="148">
        <v>23</v>
      </c>
      <c r="P178" s="148">
        <v>412</v>
      </c>
      <c r="Q178" s="148">
        <v>16</v>
      </c>
      <c r="R178" s="148">
        <v>488</v>
      </c>
      <c r="S178" s="496">
        <v>13</v>
      </c>
      <c r="T178" s="496">
        <v>301</v>
      </c>
      <c r="U178" s="537"/>
      <c r="V178" s="537"/>
      <c r="W178" s="537"/>
      <c r="X178" s="537"/>
      <c r="Y178" s="537"/>
      <c r="Z178" s="538"/>
      <c r="AA178" s="157">
        <v>1550</v>
      </c>
      <c r="AB178" s="131">
        <v>109</v>
      </c>
      <c r="AC178" s="158">
        <v>1441</v>
      </c>
      <c r="AD178" s="263" t="s">
        <v>542</v>
      </c>
      <c r="AE178" s="48" t="s">
        <v>542</v>
      </c>
      <c r="AF178" s="96" t="s">
        <v>542</v>
      </c>
    </row>
    <row r="179" spans="1:33" ht="29.25" customHeight="1" x14ac:dyDescent="0.2">
      <c r="A179" s="101" t="s">
        <v>84</v>
      </c>
      <c r="B179" s="102" t="s">
        <v>272</v>
      </c>
      <c r="C179" s="161" t="s">
        <v>23</v>
      </c>
      <c r="D179" s="157" t="s">
        <v>542</v>
      </c>
      <c r="E179" s="131" t="s">
        <v>542</v>
      </c>
      <c r="F179" s="158" t="s">
        <v>542</v>
      </c>
      <c r="G179" s="164">
        <v>0</v>
      </c>
      <c r="H179" s="41">
        <v>0</v>
      </c>
      <c r="I179" s="41">
        <v>0</v>
      </c>
      <c r="J179" s="41">
        <v>0</v>
      </c>
      <c r="K179" s="48">
        <v>126</v>
      </c>
      <c r="L179" s="48">
        <v>134</v>
      </c>
      <c r="M179" s="131">
        <v>1603</v>
      </c>
      <c r="N179" s="131">
        <v>1995</v>
      </c>
      <c r="O179" s="148">
        <v>5115</v>
      </c>
      <c r="P179" s="148">
        <v>6623</v>
      </c>
      <c r="Q179" s="148">
        <v>4342</v>
      </c>
      <c r="R179" s="148">
        <v>5558</v>
      </c>
      <c r="S179" s="496">
        <v>1745</v>
      </c>
      <c r="T179" s="496">
        <v>2830</v>
      </c>
      <c r="U179" s="537"/>
      <c r="V179" s="537"/>
      <c r="W179" s="537"/>
      <c r="X179" s="537"/>
      <c r="Y179" s="537"/>
      <c r="Z179" s="538"/>
      <c r="AA179" s="157">
        <v>30071</v>
      </c>
      <c r="AB179" s="131">
        <v>12931</v>
      </c>
      <c r="AC179" s="158">
        <v>17140</v>
      </c>
      <c r="AD179" s="263" t="s">
        <v>542</v>
      </c>
      <c r="AE179" s="48" t="s">
        <v>542</v>
      </c>
      <c r="AF179" s="96" t="s">
        <v>542</v>
      </c>
    </row>
    <row r="180" spans="1:33" ht="30" customHeight="1" x14ac:dyDescent="0.2">
      <c r="A180" s="101" t="s">
        <v>95</v>
      </c>
      <c r="B180" s="102" t="s">
        <v>664</v>
      </c>
      <c r="C180" s="161" t="s">
        <v>23</v>
      </c>
      <c r="D180" s="157" t="s">
        <v>542</v>
      </c>
      <c r="E180" s="131" t="s">
        <v>542</v>
      </c>
      <c r="F180" s="158" t="s">
        <v>542</v>
      </c>
      <c r="G180" s="164">
        <v>0</v>
      </c>
      <c r="H180" s="41">
        <v>0</v>
      </c>
      <c r="I180" s="41">
        <v>0</v>
      </c>
      <c r="J180" s="41">
        <v>0</v>
      </c>
      <c r="K180" s="48">
        <v>0</v>
      </c>
      <c r="L180" s="48">
        <v>3</v>
      </c>
      <c r="M180" s="131">
        <v>14</v>
      </c>
      <c r="N180" s="131">
        <v>27</v>
      </c>
      <c r="O180" s="148">
        <v>97</v>
      </c>
      <c r="P180" s="148">
        <v>268</v>
      </c>
      <c r="Q180" s="148">
        <v>62</v>
      </c>
      <c r="R180" s="148">
        <v>123</v>
      </c>
      <c r="S180" s="496">
        <v>49</v>
      </c>
      <c r="T180" s="496">
        <v>53</v>
      </c>
      <c r="U180" s="537"/>
      <c r="V180" s="537"/>
      <c r="W180" s="537"/>
      <c r="X180" s="537"/>
      <c r="Y180" s="537"/>
      <c r="Z180" s="538"/>
      <c r="AA180" s="157">
        <v>696</v>
      </c>
      <c r="AB180" s="131">
        <v>222</v>
      </c>
      <c r="AC180" s="158">
        <v>474</v>
      </c>
      <c r="AD180" s="263" t="s">
        <v>542</v>
      </c>
      <c r="AE180" s="48" t="s">
        <v>542</v>
      </c>
      <c r="AF180" s="96" t="s">
        <v>542</v>
      </c>
    </row>
    <row r="181" spans="1:33" ht="33.75" customHeight="1" x14ac:dyDescent="0.2">
      <c r="A181" s="101" t="s">
        <v>277</v>
      </c>
      <c r="B181" s="102" t="s">
        <v>273</v>
      </c>
      <c r="C181" s="161" t="s">
        <v>23</v>
      </c>
      <c r="D181" s="157" t="s">
        <v>542</v>
      </c>
      <c r="E181" s="131" t="s">
        <v>542</v>
      </c>
      <c r="F181" s="158" t="s">
        <v>542</v>
      </c>
      <c r="G181" s="164">
        <v>0</v>
      </c>
      <c r="H181" s="41">
        <v>0</v>
      </c>
      <c r="I181" s="41">
        <v>0</v>
      </c>
      <c r="J181" s="41">
        <v>0</v>
      </c>
      <c r="K181" s="48">
        <v>26</v>
      </c>
      <c r="L181" s="48">
        <v>35</v>
      </c>
      <c r="M181" s="131">
        <v>216</v>
      </c>
      <c r="N181" s="131">
        <v>957</v>
      </c>
      <c r="O181" s="148">
        <v>669</v>
      </c>
      <c r="P181" s="148">
        <v>6587</v>
      </c>
      <c r="Q181" s="148">
        <v>554</v>
      </c>
      <c r="R181" s="148">
        <v>6482</v>
      </c>
      <c r="S181" s="496">
        <v>538</v>
      </c>
      <c r="T181" s="496">
        <v>3841</v>
      </c>
      <c r="U181" s="537"/>
      <c r="V181" s="537"/>
      <c r="W181" s="537"/>
      <c r="X181" s="537"/>
      <c r="Y181" s="537"/>
      <c r="Z181" s="538"/>
      <c r="AA181" s="157">
        <v>19905</v>
      </c>
      <c r="AB181" s="131">
        <v>2003</v>
      </c>
      <c r="AC181" s="158">
        <v>17902</v>
      </c>
      <c r="AD181" s="263" t="s">
        <v>542</v>
      </c>
      <c r="AE181" s="48" t="s">
        <v>542</v>
      </c>
      <c r="AF181" s="96" t="s">
        <v>542</v>
      </c>
    </row>
    <row r="182" spans="1:33" ht="27" customHeight="1" x14ac:dyDescent="0.2">
      <c r="A182" s="101" t="s">
        <v>86</v>
      </c>
      <c r="B182" s="102" t="s">
        <v>665</v>
      </c>
      <c r="C182" s="161" t="s">
        <v>23</v>
      </c>
      <c r="D182" s="157" t="s">
        <v>542</v>
      </c>
      <c r="E182" s="131" t="s">
        <v>542</v>
      </c>
      <c r="F182" s="158" t="s">
        <v>542</v>
      </c>
      <c r="G182" s="164">
        <v>0</v>
      </c>
      <c r="H182" s="41">
        <v>0</v>
      </c>
      <c r="I182" s="41">
        <v>0</v>
      </c>
      <c r="J182" s="41">
        <v>0</v>
      </c>
      <c r="K182" s="48">
        <v>116</v>
      </c>
      <c r="L182" s="48">
        <v>118</v>
      </c>
      <c r="M182" s="131">
        <v>1001</v>
      </c>
      <c r="N182" s="131">
        <v>1167</v>
      </c>
      <c r="O182" s="148">
        <v>3976</v>
      </c>
      <c r="P182" s="148">
        <v>5130</v>
      </c>
      <c r="Q182" s="148">
        <v>3413</v>
      </c>
      <c r="R182" s="148">
        <v>4807</v>
      </c>
      <c r="S182" s="496">
        <v>1122</v>
      </c>
      <c r="T182" s="496">
        <v>1747</v>
      </c>
      <c r="U182" s="537"/>
      <c r="V182" s="537"/>
      <c r="W182" s="537"/>
      <c r="X182" s="537"/>
      <c r="Y182" s="537"/>
      <c r="Z182" s="538"/>
      <c r="AA182" s="157">
        <v>22597</v>
      </c>
      <c r="AB182" s="131">
        <v>9628</v>
      </c>
      <c r="AC182" s="158">
        <v>12969</v>
      </c>
      <c r="AD182" s="263" t="s">
        <v>542</v>
      </c>
      <c r="AE182" s="48" t="s">
        <v>542</v>
      </c>
      <c r="AF182" s="96" t="s">
        <v>542</v>
      </c>
    </row>
    <row r="183" spans="1:33" ht="25.5" customHeight="1" x14ac:dyDescent="0.2">
      <c r="A183" s="101" t="s">
        <v>88</v>
      </c>
      <c r="B183" s="102" t="s">
        <v>666</v>
      </c>
      <c r="C183" s="161" t="s">
        <v>23</v>
      </c>
      <c r="D183" s="157" t="s">
        <v>542</v>
      </c>
      <c r="E183" s="131" t="s">
        <v>542</v>
      </c>
      <c r="F183" s="158" t="s">
        <v>542</v>
      </c>
      <c r="G183" s="164">
        <v>0</v>
      </c>
      <c r="H183" s="41">
        <v>0</v>
      </c>
      <c r="I183" s="41">
        <v>0</v>
      </c>
      <c r="J183" s="41">
        <v>0</v>
      </c>
      <c r="K183" s="48">
        <v>17</v>
      </c>
      <c r="L183" s="48">
        <v>29</v>
      </c>
      <c r="M183" s="131">
        <v>651</v>
      </c>
      <c r="N183" s="131">
        <v>1059</v>
      </c>
      <c r="O183" s="148">
        <v>1245</v>
      </c>
      <c r="P183" s="148">
        <v>2443</v>
      </c>
      <c r="Q183" s="148">
        <v>965</v>
      </c>
      <c r="R183" s="148">
        <v>1809</v>
      </c>
      <c r="S183" s="496">
        <v>658</v>
      </c>
      <c r="T183" s="496">
        <v>1560</v>
      </c>
      <c r="U183" s="537"/>
      <c r="V183" s="537"/>
      <c r="W183" s="537"/>
      <c r="X183" s="537"/>
      <c r="Y183" s="537"/>
      <c r="Z183" s="538"/>
      <c r="AA183" s="157">
        <v>10436</v>
      </c>
      <c r="AB183" s="131">
        <v>3536</v>
      </c>
      <c r="AC183" s="158">
        <v>6900</v>
      </c>
      <c r="AD183" s="263" t="s">
        <v>542</v>
      </c>
      <c r="AE183" s="48" t="s">
        <v>542</v>
      </c>
      <c r="AF183" s="96" t="s">
        <v>542</v>
      </c>
    </row>
    <row r="184" spans="1:33" ht="41.25" customHeight="1" x14ac:dyDescent="0.2">
      <c r="A184" s="101" t="s">
        <v>103</v>
      </c>
      <c r="B184" s="102" t="s">
        <v>667</v>
      </c>
      <c r="C184" s="161" t="s">
        <v>23</v>
      </c>
      <c r="D184" s="157" t="s">
        <v>542</v>
      </c>
      <c r="E184" s="131" t="s">
        <v>542</v>
      </c>
      <c r="F184" s="158" t="s">
        <v>542</v>
      </c>
      <c r="G184" s="164">
        <v>0</v>
      </c>
      <c r="H184" s="41">
        <v>0</v>
      </c>
      <c r="I184" s="41">
        <v>0</v>
      </c>
      <c r="J184" s="41">
        <v>0</v>
      </c>
      <c r="K184" s="48">
        <v>0</v>
      </c>
      <c r="L184" s="48">
        <v>3</v>
      </c>
      <c r="M184" s="131">
        <v>22</v>
      </c>
      <c r="N184" s="131">
        <v>42</v>
      </c>
      <c r="O184" s="148">
        <v>89</v>
      </c>
      <c r="P184" s="148">
        <v>213</v>
      </c>
      <c r="Q184" s="148">
        <v>30</v>
      </c>
      <c r="R184" s="148">
        <v>61</v>
      </c>
      <c r="S184" s="496">
        <v>23</v>
      </c>
      <c r="T184" s="496">
        <v>36</v>
      </c>
      <c r="U184" s="537"/>
      <c r="V184" s="537"/>
      <c r="W184" s="537"/>
      <c r="X184" s="537"/>
      <c r="Y184" s="537"/>
      <c r="Z184" s="538"/>
      <c r="AA184" s="157">
        <v>519</v>
      </c>
      <c r="AB184" s="131">
        <v>164</v>
      </c>
      <c r="AC184" s="158">
        <v>355</v>
      </c>
      <c r="AD184" s="263" t="s">
        <v>542</v>
      </c>
      <c r="AE184" s="48" t="s">
        <v>542</v>
      </c>
      <c r="AF184" s="96" t="s">
        <v>542</v>
      </c>
    </row>
    <row r="185" spans="1:33" ht="34.5" customHeight="1" x14ac:dyDescent="0.2">
      <c r="A185" s="101" t="s">
        <v>143</v>
      </c>
      <c r="B185" s="102" t="s">
        <v>668</v>
      </c>
      <c r="C185" s="161" t="s">
        <v>23</v>
      </c>
      <c r="D185" s="157" t="s">
        <v>542</v>
      </c>
      <c r="E185" s="131" t="s">
        <v>542</v>
      </c>
      <c r="F185" s="158" t="s">
        <v>542</v>
      </c>
      <c r="G185" s="164">
        <v>0</v>
      </c>
      <c r="H185" s="41">
        <v>0</v>
      </c>
      <c r="I185" s="41">
        <v>0</v>
      </c>
      <c r="J185" s="41">
        <v>0</v>
      </c>
      <c r="K185" s="48">
        <v>43</v>
      </c>
      <c r="L185" s="48">
        <v>61</v>
      </c>
      <c r="M185" s="131">
        <v>366</v>
      </c>
      <c r="N185" s="131">
        <v>678</v>
      </c>
      <c r="O185" s="148">
        <v>695</v>
      </c>
      <c r="P185" s="148">
        <v>1474</v>
      </c>
      <c r="Q185" s="148">
        <v>463</v>
      </c>
      <c r="R185" s="148">
        <v>1306</v>
      </c>
      <c r="S185" s="496">
        <v>403</v>
      </c>
      <c r="T185" s="496">
        <v>1125</v>
      </c>
      <c r="U185" s="537"/>
      <c r="V185" s="537"/>
      <c r="W185" s="537"/>
      <c r="X185" s="537"/>
      <c r="Y185" s="537"/>
      <c r="Z185" s="538"/>
      <c r="AA185" s="157">
        <v>6614</v>
      </c>
      <c r="AB185" s="131">
        <v>1970</v>
      </c>
      <c r="AC185" s="158">
        <v>4644</v>
      </c>
      <c r="AD185" s="263" t="s">
        <v>542</v>
      </c>
      <c r="AE185" s="48" t="s">
        <v>542</v>
      </c>
      <c r="AF185" s="96" t="s">
        <v>542</v>
      </c>
    </row>
    <row r="186" spans="1:33" ht="33.75" customHeight="1" x14ac:dyDescent="0.2">
      <c r="A186" s="101" t="s">
        <v>669</v>
      </c>
      <c r="B186" s="102" t="s">
        <v>670</v>
      </c>
      <c r="C186" s="161" t="s">
        <v>23</v>
      </c>
      <c r="D186" s="157" t="s">
        <v>542</v>
      </c>
      <c r="E186" s="131" t="s">
        <v>542</v>
      </c>
      <c r="F186" s="158" t="s">
        <v>542</v>
      </c>
      <c r="G186" s="164">
        <v>0</v>
      </c>
      <c r="H186" s="41">
        <v>0</v>
      </c>
      <c r="I186" s="41">
        <v>0</v>
      </c>
      <c r="J186" s="41">
        <v>0</v>
      </c>
      <c r="K186" s="48">
        <v>40</v>
      </c>
      <c r="L186" s="48">
        <v>65</v>
      </c>
      <c r="M186" s="131">
        <v>559</v>
      </c>
      <c r="N186" s="131">
        <v>1122</v>
      </c>
      <c r="O186" s="148">
        <v>1111</v>
      </c>
      <c r="P186" s="148">
        <v>4709</v>
      </c>
      <c r="Q186" s="148">
        <v>865</v>
      </c>
      <c r="R186" s="148">
        <v>4572</v>
      </c>
      <c r="S186" s="496">
        <v>735</v>
      </c>
      <c r="T186" s="496">
        <v>2828</v>
      </c>
      <c r="U186" s="537"/>
      <c r="V186" s="537"/>
      <c r="W186" s="537"/>
      <c r="X186" s="537"/>
      <c r="Y186" s="537"/>
      <c r="Z186" s="538"/>
      <c r="AA186" s="157">
        <v>16606</v>
      </c>
      <c r="AB186" s="131">
        <v>3310</v>
      </c>
      <c r="AC186" s="158">
        <v>13296</v>
      </c>
      <c r="AD186" s="263" t="s">
        <v>542</v>
      </c>
      <c r="AE186" s="48" t="s">
        <v>542</v>
      </c>
      <c r="AF186" s="96" t="s">
        <v>542</v>
      </c>
    </row>
    <row r="187" spans="1:33" ht="25.5" customHeight="1" x14ac:dyDescent="0.2">
      <c r="A187" s="101" t="s">
        <v>671</v>
      </c>
      <c r="B187" s="102" t="s">
        <v>672</v>
      </c>
      <c r="C187" s="161" t="s">
        <v>23</v>
      </c>
      <c r="D187" s="157" t="s">
        <v>542</v>
      </c>
      <c r="E187" s="131" t="s">
        <v>542</v>
      </c>
      <c r="F187" s="158" t="s">
        <v>542</v>
      </c>
      <c r="G187" s="164">
        <v>0</v>
      </c>
      <c r="H187" s="41">
        <v>0</v>
      </c>
      <c r="I187" s="41">
        <v>0</v>
      </c>
      <c r="J187" s="41">
        <v>0</v>
      </c>
      <c r="K187" s="48">
        <v>2</v>
      </c>
      <c r="L187" s="48">
        <v>6</v>
      </c>
      <c r="M187" s="131">
        <v>149</v>
      </c>
      <c r="N187" s="131">
        <v>681</v>
      </c>
      <c r="O187" s="148">
        <v>436</v>
      </c>
      <c r="P187" s="148">
        <v>4940</v>
      </c>
      <c r="Q187" s="148">
        <v>371</v>
      </c>
      <c r="R187" s="148">
        <v>4649</v>
      </c>
      <c r="S187" s="496">
        <v>292</v>
      </c>
      <c r="T187" s="496">
        <v>2840</v>
      </c>
      <c r="U187" s="537"/>
      <c r="V187" s="537"/>
      <c r="W187" s="537"/>
      <c r="X187" s="537"/>
      <c r="Y187" s="537"/>
      <c r="Z187" s="538"/>
      <c r="AA187" s="157">
        <v>14366</v>
      </c>
      <c r="AB187" s="131">
        <v>1250</v>
      </c>
      <c r="AC187" s="158">
        <v>13116</v>
      </c>
      <c r="AD187" s="263" t="s">
        <v>542</v>
      </c>
      <c r="AE187" s="48" t="s">
        <v>542</v>
      </c>
      <c r="AF187" s="96" t="s">
        <v>542</v>
      </c>
    </row>
    <row r="188" spans="1:33" ht="39" customHeight="1" x14ac:dyDescent="0.2">
      <c r="A188" s="101" t="s">
        <v>673</v>
      </c>
      <c r="B188" s="102" t="s">
        <v>674</v>
      </c>
      <c r="C188" s="161" t="s">
        <v>23</v>
      </c>
      <c r="D188" s="157" t="s">
        <v>542</v>
      </c>
      <c r="E188" s="131" t="s">
        <v>542</v>
      </c>
      <c r="F188" s="158" t="s">
        <v>542</v>
      </c>
      <c r="G188" s="164">
        <v>0</v>
      </c>
      <c r="H188" s="41">
        <v>0</v>
      </c>
      <c r="I188" s="41">
        <v>0</v>
      </c>
      <c r="J188" s="41">
        <v>0</v>
      </c>
      <c r="K188" s="48">
        <v>3</v>
      </c>
      <c r="L188" s="48">
        <v>3</v>
      </c>
      <c r="M188" s="131">
        <v>22</v>
      </c>
      <c r="N188" s="131">
        <v>36</v>
      </c>
      <c r="O188" s="148">
        <v>79</v>
      </c>
      <c r="P188" s="148">
        <v>260</v>
      </c>
      <c r="Q188" s="148">
        <v>68</v>
      </c>
      <c r="R188" s="148">
        <v>242</v>
      </c>
      <c r="S188" s="496">
        <v>73</v>
      </c>
      <c r="T188" s="496">
        <v>413</v>
      </c>
      <c r="U188" s="537"/>
      <c r="V188" s="537"/>
      <c r="W188" s="537"/>
      <c r="X188" s="537"/>
      <c r="Y188" s="537"/>
      <c r="Z188" s="538"/>
      <c r="AA188" s="157">
        <v>1199</v>
      </c>
      <c r="AB188" s="131">
        <v>245</v>
      </c>
      <c r="AC188" s="158">
        <v>954</v>
      </c>
      <c r="AD188" s="263" t="s">
        <v>542</v>
      </c>
      <c r="AE188" s="48" t="s">
        <v>542</v>
      </c>
      <c r="AF188" s="96" t="s">
        <v>542</v>
      </c>
    </row>
    <row r="189" spans="1:33" s="3" customFormat="1" ht="27" customHeight="1" x14ac:dyDescent="0.2">
      <c r="A189" s="103" t="s">
        <v>278</v>
      </c>
      <c r="B189" s="104" t="s">
        <v>274</v>
      </c>
      <c r="C189" s="161" t="s">
        <v>23</v>
      </c>
      <c r="D189" s="157" t="s">
        <v>542</v>
      </c>
      <c r="E189" s="131" t="s">
        <v>542</v>
      </c>
      <c r="F189" s="158" t="s">
        <v>542</v>
      </c>
      <c r="G189" s="238">
        <v>0</v>
      </c>
      <c r="H189" s="48">
        <v>0</v>
      </c>
      <c r="I189" s="48">
        <v>0</v>
      </c>
      <c r="J189" s="48">
        <v>0</v>
      </c>
      <c r="K189" s="48">
        <v>15</v>
      </c>
      <c r="L189" s="48">
        <v>15</v>
      </c>
      <c r="M189" s="131">
        <v>418</v>
      </c>
      <c r="N189" s="131">
        <v>561</v>
      </c>
      <c r="O189" s="148">
        <v>806</v>
      </c>
      <c r="P189" s="148">
        <v>1241</v>
      </c>
      <c r="Q189" s="148">
        <v>486</v>
      </c>
      <c r="R189" s="148">
        <v>664</v>
      </c>
      <c r="S189" s="496">
        <v>362</v>
      </c>
      <c r="T189" s="496">
        <v>563</v>
      </c>
      <c r="U189" s="537"/>
      <c r="V189" s="537"/>
      <c r="W189" s="537"/>
      <c r="X189" s="537"/>
      <c r="Y189" s="537"/>
      <c r="Z189" s="538"/>
      <c r="AA189" s="157">
        <v>5131</v>
      </c>
      <c r="AB189" s="131">
        <v>2087</v>
      </c>
      <c r="AC189" s="158">
        <v>3044</v>
      </c>
      <c r="AD189" s="200" t="s">
        <v>542</v>
      </c>
      <c r="AE189" s="48" t="s">
        <v>542</v>
      </c>
      <c r="AF189" s="96" t="s">
        <v>542</v>
      </c>
    </row>
    <row r="190" spans="1:33" ht="26.25" customHeight="1" x14ac:dyDescent="0.2">
      <c r="A190" s="101" t="s">
        <v>133</v>
      </c>
      <c r="B190" s="102" t="s">
        <v>675</v>
      </c>
      <c r="C190" s="161" t="s">
        <v>23</v>
      </c>
      <c r="D190" s="157" t="s">
        <v>542</v>
      </c>
      <c r="E190" s="131" t="s">
        <v>542</v>
      </c>
      <c r="F190" s="158" t="s">
        <v>542</v>
      </c>
      <c r="G190" s="164">
        <v>0</v>
      </c>
      <c r="H190" s="41">
        <v>0</v>
      </c>
      <c r="I190" s="41">
        <v>0</v>
      </c>
      <c r="J190" s="41">
        <v>0</v>
      </c>
      <c r="K190" s="48">
        <v>108</v>
      </c>
      <c r="L190" s="48">
        <v>139</v>
      </c>
      <c r="M190" s="131">
        <v>837</v>
      </c>
      <c r="N190" s="131">
        <v>1330</v>
      </c>
      <c r="O190" s="148">
        <v>2773</v>
      </c>
      <c r="P190" s="148">
        <v>6059</v>
      </c>
      <c r="Q190" s="148">
        <v>2274</v>
      </c>
      <c r="R190" s="148">
        <v>5534</v>
      </c>
      <c r="S190" s="496">
        <v>1555</v>
      </c>
      <c r="T190" s="496">
        <v>3667</v>
      </c>
      <c r="U190" s="537"/>
      <c r="V190" s="537"/>
      <c r="W190" s="537"/>
      <c r="X190" s="537"/>
      <c r="Y190" s="537"/>
      <c r="Z190" s="538"/>
      <c r="AA190" s="157">
        <v>24276</v>
      </c>
      <c r="AB190" s="131">
        <v>7547</v>
      </c>
      <c r="AC190" s="158">
        <v>16729</v>
      </c>
      <c r="AD190" s="263" t="s">
        <v>542</v>
      </c>
      <c r="AE190" s="48" t="s">
        <v>542</v>
      </c>
      <c r="AF190" s="96" t="s">
        <v>542</v>
      </c>
    </row>
    <row r="191" spans="1:33" ht="32.25" customHeight="1" x14ac:dyDescent="0.2">
      <c r="A191" s="101" t="s">
        <v>676</v>
      </c>
      <c r="B191" s="102" t="s">
        <v>699</v>
      </c>
      <c r="C191" s="161" t="s">
        <v>23</v>
      </c>
      <c r="D191" s="157" t="s">
        <v>542</v>
      </c>
      <c r="E191" s="131" t="s">
        <v>542</v>
      </c>
      <c r="F191" s="158" t="s">
        <v>542</v>
      </c>
      <c r="G191" s="164">
        <v>0</v>
      </c>
      <c r="H191" s="41">
        <v>0</v>
      </c>
      <c r="I191" s="41">
        <v>0</v>
      </c>
      <c r="J191" s="41">
        <v>0</v>
      </c>
      <c r="K191" s="48">
        <v>0</v>
      </c>
      <c r="L191" s="48">
        <v>0</v>
      </c>
      <c r="M191" s="131">
        <v>55</v>
      </c>
      <c r="N191" s="131">
        <v>88</v>
      </c>
      <c r="O191" s="148">
        <v>62</v>
      </c>
      <c r="P191" s="148">
        <v>88</v>
      </c>
      <c r="Q191" s="148">
        <v>49</v>
      </c>
      <c r="R191" s="148">
        <v>64</v>
      </c>
      <c r="S191" s="496">
        <v>20</v>
      </c>
      <c r="T191" s="496">
        <v>14</v>
      </c>
      <c r="U191" s="537"/>
      <c r="V191" s="537"/>
      <c r="W191" s="537"/>
      <c r="X191" s="537"/>
      <c r="Y191" s="537"/>
      <c r="Z191" s="538"/>
      <c r="AA191" s="157">
        <v>440</v>
      </c>
      <c r="AB191" s="131">
        <v>186</v>
      </c>
      <c r="AC191" s="158">
        <v>254</v>
      </c>
      <c r="AD191" s="263" t="s">
        <v>542</v>
      </c>
      <c r="AE191" s="48" t="s">
        <v>542</v>
      </c>
      <c r="AF191" s="96" t="s">
        <v>542</v>
      </c>
    </row>
    <row r="192" spans="1:33" ht="27.75" customHeight="1" x14ac:dyDescent="0.2">
      <c r="A192" s="101" t="s">
        <v>138</v>
      </c>
      <c r="B192" s="102" t="s">
        <v>700</v>
      </c>
      <c r="C192" s="161" t="s">
        <v>23</v>
      </c>
      <c r="D192" s="157" t="s">
        <v>542</v>
      </c>
      <c r="E192" s="131" t="s">
        <v>542</v>
      </c>
      <c r="F192" s="158" t="s">
        <v>542</v>
      </c>
      <c r="G192" s="164">
        <v>0</v>
      </c>
      <c r="H192" s="41">
        <v>0</v>
      </c>
      <c r="I192" s="41">
        <v>0</v>
      </c>
      <c r="J192" s="41">
        <v>0</v>
      </c>
      <c r="K192" s="48">
        <v>111</v>
      </c>
      <c r="L192" s="48">
        <v>137</v>
      </c>
      <c r="M192" s="131">
        <v>1059</v>
      </c>
      <c r="N192" s="131">
        <v>1884</v>
      </c>
      <c r="O192" s="148">
        <v>3292</v>
      </c>
      <c r="P192" s="148">
        <v>8199</v>
      </c>
      <c r="Q192" s="148">
        <v>2484</v>
      </c>
      <c r="R192" s="148">
        <v>7692</v>
      </c>
      <c r="S192" s="496">
        <v>1234</v>
      </c>
      <c r="T192" s="496">
        <v>4353</v>
      </c>
      <c r="U192" s="537"/>
      <c r="V192" s="537"/>
      <c r="W192" s="537"/>
      <c r="X192" s="537"/>
      <c r="Y192" s="537"/>
      <c r="Z192" s="538"/>
      <c r="AA192" s="157">
        <v>30445</v>
      </c>
      <c r="AB192" s="131">
        <v>8180</v>
      </c>
      <c r="AC192" s="158">
        <v>22265</v>
      </c>
      <c r="AD192" s="263" t="s">
        <v>542</v>
      </c>
      <c r="AE192" s="48" t="s">
        <v>542</v>
      </c>
      <c r="AF192" s="96" t="s">
        <v>542</v>
      </c>
    </row>
    <row r="193" spans="1:32" ht="36.75" customHeight="1" x14ac:dyDescent="0.2">
      <c r="A193" s="101" t="s">
        <v>123</v>
      </c>
      <c r="B193" s="102" t="s">
        <v>677</v>
      </c>
      <c r="C193" s="161" t="s">
        <v>23</v>
      </c>
      <c r="D193" s="157" t="s">
        <v>542</v>
      </c>
      <c r="E193" s="131" t="s">
        <v>542</v>
      </c>
      <c r="F193" s="158" t="s">
        <v>542</v>
      </c>
      <c r="G193" s="164">
        <v>0</v>
      </c>
      <c r="H193" s="41">
        <v>0</v>
      </c>
      <c r="I193" s="41">
        <v>0</v>
      </c>
      <c r="J193" s="41">
        <v>0</v>
      </c>
      <c r="K193" s="48">
        <v>0</v>
      </c>
      <c r="L193" s="48">
        <v>0</v>
      </c>
      <c r="M193" s="131" t="s">
        <v>57</v>
      </c>
      <c r="N193" s="131" t="s">
        <v>57</v>
      </c>
      <c r="O193" s="131" t="s">
        <v>57</v>
      </c>
      <c r="P193" s="131" t="s">
        <v>57</v>
      </c>
      <c r="Q193" s="131" t="s">
        <v>57</v>
      </c>
      <c r="R193" s="131" t="s">
        <v>57</v>
      </c>
      <c r="S193" s="496" t="s">
        <v>57</v>
      </c>
      <c r="T193" s="496" t="s">
        <v>57</v>
      </c>
      <c r="U193" s="537"/>
      <c r="V193" s="537"/>
      <c r="W193" s="537"/>
      <c r="X193" s="537"/>
      <c r="Y193" s="537"/>
      <c r="Z193" s="538"/>
      <c r="AA193" s="157">
        <v>12</v>
      </c>
      <c r="AB193" s="131" t="s">
        <v>57</v>
      </c>
      <c r="AC193" s="158" t="s">
        <v>57</v>
      </c>
      <c r="AD193" s="263" t="s">
        <v>542</v>
      </c>
      <c r="AE193" s="48" t="s">
        <v>542</v>
      </c>
      <c r="AF193" s="96" t="s">
        <v>542</v>
      </c>
    </row>
    <row r="194" spans="1:32" ht="35.25" customHeight="1" x14ac:dyDescent="0.2">
      <c r="A194" s="101" t="s">
        <v>129</v>
      </c>
      <c r="B194" s="102" t="s">
        <v>678</v>
      </c>
      <c r="C194" s="161" t="s">
        <v>23</v>
      </c>
      <c r="D194" s="157" t="s">
        <v>542</v>
      </c>
      <c r="E194" s="131" t="s">
        <v>542</v>
      </c>
      <c r="F194" s="158" t="s">
        <v>542</v>
      </c>
      <c r="G194" s="164">
        <v>0</v>
      </c>
      <c r="H194" s="41">
        <v>0</v>
      </c>
      <c r="I194" s="41">
        <v>0</v>
      </c>
      <c r="J194" s="41">
        <v>0</v>
      </c>
      <c r="K194" s="48">
        <v>0</v>
      </c>
      <c r="L194" s="48">
        <v>0</v>
      </c>
      <c r="M194" s="131" t="s">
        <v>57</v>
      </c>
      <c r="N194" s="131" t="s">
        <v>57</v>
      </c>
      <c r="O194" s="131" t="s">
        <v>57</v>
      </c>
      <c r="P194" s="131" t="s">
        <v>57</v>
      </c>
      <c r="Q194" s="131" t="s">
        <v>57</v>
      </c>
      <c r="R194" s="131" t="s">
        <v>57</v>
      </c>
      <c r="S194" s="496" t="s">
        <v>57</v>
      </c>
      <c r="T194" s="496" t="s">
        <v>57</v>
      </c>
      <c r="U194" s="537"/>
      <c r="V194" s="537"/>
      <c r="W194" s="537"/>
      <c r="X194" s="537"/>
      <c r="Y194" s="537"/>
      <c r="Z194" s="538"/>
      <c r="AA194" s="157">
        <v>0</v>
      </c>
      <c r="AB194" s="131" t="s">
        <v>57</v>
      </c>
      <c r="AC194" s="158" t="s">
        <v>57</v>
      </c>
      <c r="AD194" s="263" t="s">
        <v>542</v>
      </c>
      <c r="AE194" s="48" t="s">
        <v>542</v>
      </c>
      <c r="AF194" s="96" t="s">
        <v>542</v>
      </c>
    </row>
    <row r="195" spans="1:32" ht="42" customHeight="1" x14ac:dyDescent="0.2">
      <c r="A195" s="101" t="s">
        <v>679</v>
      </c>
      <c r="B195" s="102" t="s">
        <v>680</v>
      </c>
      <c r="C195" s="161" t="s">
        <v>23</v>
      </c>
      <c r="D195" s="157" t="s">
        <v>542</v>
      </c>
      <c r="E195" s="131" t="s">
        <v>542</v>
      </c>
      <c r="F195" s="158" t="s">
        <v>542</v>
      </c>
      <c r="G195" s="164">
        <v>0</v>
      </c>
      <c r="H195" s="41">
        <v>0</v>
      </c>
      <c r="I195" s="41">
        <v>0</v>
      </c>
      <c r="J195" s="41">
        <v>0</v>
      </c>
      <c r="K195" s="48">
        <v>0</v>
      </c>
      <c r="L195" s="48">
        <v>0</v>
      </c>
      <c r="M195" s="131" t="s">
        <v>57</v>
      </c>
      <c r="N195" s="131" t="s">
        <v>57</v>
      </c>
      <c r="O195" s="131" t="s">
        <v>57</v>
      </c>
      <c r="P195" s="131" t="s">
        <v>57</v>
      </c>
      <c r="Q195" s="131" t="s">
        <v>57</v>
      </c>
      <c r="R195" s="131" t="s">
        <v>57</v>
      </c>
      <c r="S195" s="496" t="s">
        <v>57</v>
      </c>
      <c r="T195" s="496" t="s">
        <v>57</v>
      </c>
      <c r="U195" s="537"/>
      <c r="V195" s="537"/>
      <c r="W195" s="537"/>
      <c r="X195" s="537"/>
      <c r="Y195" s="537"/>
      <c r="Z195" s="538"/>
      <c r="AA195" s="157">
        <v>2</v>
      </c>
      <c r="AB195" s="131" t="s">
        <v>57</v>
      </c>
      <c r="AC195" s="158" t="s">
        <v>57</v>
      </c>
      <c r="AD195" s="263" t="s">
        <v>542</v>
      </c>
      <c r="AE195" s="48" t="s">
        <v>542</v>
      </c>
      <c r="AF195" s="96" t="s">
        <v>542</v>
      </c>
    </row>
    <row r="196" spans="1:32" ht="45" customHeight="1" x14ac:dyDescent="0.2">
      <c r="A196" s="101" t="s">
        <v>148</v>
      </c>
      <c r="B196" s="102" t="s">
        <v>681</v>
      </c>
      <c r="C196" s="161" t="s">
        <v>23</v>
      </c>
      <c r="D196" s="157" t="s">
        <v>542</v>
      </c>
      <c r="E196" s="131" t="s">
        <v>542</v>
      </c>
      <c r="F196" s="158" t="s">
        <v>542</v>
      </c>
      <c r="G196" s="164">
        <v>0</v>
      </c>
      <c r="H196" s="41">
        <v>0</v>
      </c>
      <c r="I196" s="41">
        <v>0</v>
      </c>
      <c r="J196" s="41">
        <v>0</v>
      </c>
      <c r="K196" s="48">
        <v>0</v>
      </c>
      <c r="L196" s="48">
        <v>0</v>
      </c>
      <c r="M196" s="131" t="s">
        <v>57</v>
      </c>
      <c r="N196" s="131" t="s">
        <v>57</v>
      </c>
      <c r="O196" s="131" t="s">
        <v>57</v>
      </c>
      <c r="P196" s="131" t="s">
        <v>57</v>
      </c>
      <c r="Q196" s="131" t="s">
        <v>57</v>
      </c>
      <c r="R196" s="131" t="s">
        <v>57</v>
      </c>
      <c r="S196" s="496" t="s">
        <v>57</v>
      </c>
      <c r="T196" s="496" t="s">
        <v>57</v>
      </c>
      <c r="U196" s="537"/>
      <c r="V196" s="537"/>
      <c r="W196" s="537"/>
      <c r="X196" s="537"/>
      <c r="Y196" s="537"/>
      <c r="Z196" s="538"/>
      <c r="AA196" s="157">
        <v>11</v>
      </c>
      <c r="AB196" s="131" t="s">
        <v>57</v>
      </c>
      <c r="AC196" s="158" t="s">
        <v>57</v>
      </c>
      <c r="AD196" s="263" t="s">
        <v>542</v>
      </c>
      <c r="AE196" s="48" t="s">
        <v>542</v>
      </c>
      <c r="AF196" s="96" t="s">
        <v>542</v>
      </c>
    </row>
    <row r="197" spans="1:32" ht="29.25" customHeight="1" thickBot="1" x14ac:dyDescent="0.25">
      <c r="A197" s="1393" t="s">
        <v>705</v>
      </c>
      <c r="B197" s="1394"/>
      <c r="C197" s="197"/>
      <c r="D197" s="1405" t="s">
        <v>542</v>
      </c>
      <c r="E197" s="1244"/>
      <c r="F197" s="1406"/>
      <c r="G197" s="1396">
        <v>0</v>
      </c>
      <c r="H197" s="1244"/>
      <c r="I197" s="1244">
        <v>0</v>
      </c>
      <c r="J197" s="1244"/>
      <c r="K197" s="1397">
        <v>373</v>
      </c>
      <c r="L197" s="1397"/>
      <c r="M197" s="1384">
        <v>5260</v>
      </c>
      <c r="N197" s="1384"/>
      <c r="O197" s="1384">
        <v>20465</v>
      </c>
      <c r="P197" s="1384"/>
      <c r="Q197" s="1384">
        <v>18637</v>
      </c>
      <c r="R197" s="1384"/>
      <c r="S197" s="1385">
        <v>9886</v>
      </c>
      <c r="T197" s="1385"/>
      <c r="U197" s="1408"/>
      <c r="V197" s="1408"/>
      <c r="W197" s="1408"/>
      <c r="X197" s="1408"/>
      <c r="Y197" s="873"/>
      <c r="Z197" s="874"/>
      <c r="AA197" s="1399">
        <v>54621</v>
      </c>
      <c r="AB197" s="1384"/>
      <c r="AC197" s="1400"/>
      <c r="AD197" s="1390"/>
      <c r="AE197" s="1391"/>
      <c r="AF197" s="1392"/>
    </row>
    <row r="199" spans="1:32" ht="15.75" x14ac:dyDescent="0.25">
      <c r="A199" s="219" t="s">
        <v>702</v>
      </c>
      <c r="B199" s="218"/>
    </row>
    <row r="200" spans="1:32" ht="18" customHeight="1" x14ac:dyDescent="0.2">
      <c r="A200" s="1203" t="s">
        <v>497</v>
      </c>
      <c r="B200" s="1203" t="s">
        <v>659</v>
      </c>
      <c r="C200" s="1203" t="s">
        <v>659</v>
      </c>
      <c r="D200" s="1203" t="s">
        <v>659</v>
      </c>
      <c r="E200" s="1203" t="s">
        <v>659</v>
      </c>
      <c r="F200" s="1203" t="s">
        <v>659</v>
      </c>
      <c r="G200" s="1203" t="s">
        <v>659</v>
      </c>
      <c r="H200" s="1203" t="s">
        <v>659</v>
      </c>
      <c r="I200" s="1203" t="s">
        <v>659</v>
      </c>
      <c r="J200" s="1203" t="s">
        <v>659</v>
      </c>
      <c r="K200" s="1203" t="s">
        <v>659</v>
      </c>
      <c r="L200" s="1203" t="s">
        <v>659</v>
      </c>
      <c r="M200" s="1203" t="s">
        <v>659</v>
      </c>
      <c r="N200" s="1203" t="s">
        <v>659</v>
      </c>
      <c r="O200" s="1203" t="s">
        <v>659</v>
      </c>
      <c r="P200" s="1203" t="s">
        <v>659</v>
      </c>
      <c r="Q200" s="1203" t="s">
        <v>659</v>
      </c>
      <c r="R200" s="1203" t="s">
        <v>659</v>
      </c>
      <c r="S200" s="1203" t="s">
        <v>659</v>
      </c>
      <c r="T200" s="1203" t="s">
        <v>659</v>
      </c>
      <c r="U200" s="1203" t="s">
        <v>659</v>
      </c>
      <c r="V200" s="1203" t="s">
        <v>659</v>
      </c>
      <c r="W200" s="1203" t="s">
        <v>659</v>
      </c>
      <c r="X200" s="1203" t="s">
        <v>659</v>
      </c>
      <c r="Y200" s="1203" t="s">
        <v>659</v>
      </c>
      <c r="Z200" s="1203" t="s">
        <v>659</v>
      </c>
      <c r="AA200" s="1203" t="s">
        <v>659</v>
      </c>
      <c r="AB200" s="1203" t="s">
        <v>659</v>
      </c>
      <c r="AC200" s="1203" t="s">
        <v>659</v>
      </c>
      <c r="AD200" s="1203" t="s">
        <v>659</v>
      </c>
      <c r="AE200" s="1203" t="s">
        <v>659</v>
      </c>
      <c r="AF200" s="1203" t="s">
        <v>659</v>
      </c>
    </row>
    <row r="201" spans="1:32" ht="12" customHeight="1" thickBot="1" x14ac:dyDescent="0.25"/>
    <row r="202" spans="1:32" s="11" customFormat="1" ht="27" customHeight="1" x14ac:dyDescent="0.25">
      <c r="A202" s="1170" t="s">
        <v>347</v>
      </c>
      <c r="B202" s="1171" t="s">
        <v>268</v>
      </c>
      <c r="C202" s="1193" t="s">
        <v>180</v>
      </c>
      <c r="D202" s="1170" t="s">
        <v>703</v>
      </c>
      <c r="E202" s="1171"/>
      <c r="F202" s="1172"/>
      <c r="G202" s="1205" t="s">
        <v>6</v>
      </c>
      <c r="H202" s="1171"/>
      <c r="I202" s="1171" t="s">
        <v>7</v>
      </c>
      <c r="J202" s="1171"/>
      <c r="K202" s="1171" t="s">
        <v>8</v>
      </c>
      <c r="L202" s="1171"/>
      <c r="M202" s="1171" t="s">
        <v>9</v>
      </c>
      <c r="N202" s="1171"/>
      <c r="O202" s="1171" t="s">
        <v>10</v>
      </c>
      <c r="P202" s="1171"/>
      <c r="Q202" s="1171" t="s">
        <v>11</v>
      </c>
      <c r="R202" s="1171"/>
      <c r="S202" s="1171" t="s">
        <v>12</v>
      </c>
      <c r="T202" s="1171"/>
      <c r="U202" s="1171" t="s">
        <v>13</v>
      </c>
      <c r="V202" s="1171"/>
      <c r="W202" s="1171" t="s">
        <v>14</v>
      </c>
      <c r="X202" s="1171"/>
      <c r="Y202" s="1171" t="s">
        <v>15</v>
      </c>
      <c r="Z202" s="1193"/>
      <c r="AA202" s="1170" t="s">
        <v>704</v>
      </c>
      <c r="AB202" s="1171"/>
      <c r="AC202" s="1172"/>
      <c r="AD202" s="1205" t="s">
        <v>269</v>
      </c>
      <c r="AE202" s="1171"/>
      <c r="AF202" s="1172"/>
    </row>
    <row r="203" spans="1:32" ht="30.75" customHeight="1" x14ac:dyDescent="0.2">
      <c r="A203" s="1184"/>
      <c r="B203" s="1182"/>
      <c r="C203" s="1183"/>
      <c r="D203" s="1184"/>
      <c r="E203" s="1182"/>
      <c r="F203" s="1185"/>
      <c r="G203" s="1200" t="s">
        <v>0</v>
      </c>
      <c r="H203" s="1201"/>
      <c r="I203" s="1201"/>
      <c r="J203" s="1201"/>
      <c r="K203" s="1201"/>
      <c r="L203" s="1201"/>
      <c r="M203" s="1201"/>
      <c r="N203" s="1201"/>
      <c r="O203" s="1201"/>
      <c r="P203" s="1201"/>
      <c r="Q203" s="1201"/>
      <c r="R203" s="1201"/>
      <c r="S203" s="1201"/>
      <c r="T203" s="1201"/>
      <c r="U203" s="1201"/>
      <c r="V203" s="1201"/>
      <c r="W203" s="1201"/>
      <c r="X203" s="1201"/>
      <c r="Y203" s="1201"/>
      <c r="Z203" s="1202"/>
      <c r="AA203" s="1184"/>
      <c r="AB203" s="1182"/>
      <c r="AC203" s="1185"/>
      <c r="AD203" s="1186"/>
      <c r="AE203" s="1182"/>
      <c r="AF203" s="1185"/>
    </row>
    <row r="204" spans="1:32" ht="21" customHeight="1" thickBot="1" x14ac:dyDescent="0.25">
      <c r="A204" s="1206"/>
      <c r="B204" s="1207"/>
      <c r="C204" s="1208"/>
      <c r="D204" s="87" t="s">
        <v>18</v>
      </c>
      <c r="E204" s="81" t="s">
        <v>16</v>
      </c>
      <c r="F204" s="170" t="s">
        <v>17</v>
      </c>
      <c r="G204" s="171" t="s">
        <v>16</v>
      </c>
      <c r="H204" s="81" t="s">
        <v>17</v>
      </c>
      <c r="I204" s="81" t="s">
        <v>16</v>
      </c>
      <c r="J204" s="81" t="s">
        <v>17</v>
      </c>
      <c r="K204" s="81" t="s">
        <v>16</v>
      </c>
      <c r="L204" s="81" t="s">
        <v>17</v>
      </c>
      <c r="M204" s="81" t="s">
        <v>16</v>
      </c>
      <c r="N204" s="81" t="s">
        <v>17</v>
      </c>
      <c r="O204" s="81" t="s">
        <v>16</v>
      </c>
      <c r="P204" s="81" t="s">
        <v>17</v>
      </c>
      <c r="Q204" s="81" t="s">
        <v>16</v>
      </c>
      <c r="R204" s="81" t="s">
        <v>17</v>
      </c>
      <c r="S204" s="81" t="s">
        <v>16</v>
      </c>
      <c r="T204" s="81" t="s">
        <v>17</v>
      </c>
      <c r="U204" s="81" t="s">
        <v>16</v>
      </c>
      <c r="V204" s="81" t="s">
        <v>17</v>
      </c>
      <c r="W204" s="81" t="s">
        <v>16</v>
      </c>
      <c r="X204" s="81" t="s">
        <v>17</v>
      </c>
      <c r="Y204" s="81" t="s">
        <v>16</v>
      </c>
      <c r="Z204" s="173" t="s">
        <v>17</v>
      </c>
      <c r="AA204" s="87" t="s">
        <v>18</v>
      </c>
      <c r="AB204" s="81" t="s">
        <v>16</v>
      </c>
      <c r="AC204" s="170" t="s">
        <v>17</v>
      </c>
      <c r="AD204" s="171" t="s">
        <v>18</v>
      </c>
      <c r="AE204" s="81" t="s">
        <v>16</v>
      </c>
      <c r="AF204" s="170" t="s">
        <v>17</v>
      </c>
    </row>
    <row r="205" spans="1:32" ht="29.25" customHeight="1" x14ac:dyDescent="0.2">
      <c r="A205" s="109" t="s">
        <v>79</v>
      </c>
      <c r="B205" s="110" t="s">
        <v>270</v>
      </c>
      <c r="C205" s="734" t="s">
        <v>23</v>
      </c>
      <c r="D205" s="155" t="s">
        <v>542</v>
      </c>
      <c r="E205" s="148" t="s">
        <v>542</v>
      </c>
      <c r="F205" s="156" t="s">
        <v>542</v>
      </c>
      <c r="G205" s="186">
        <v>0</v>
      </c>
      <c r="H205" s="732">
        <v>0</v>
      </c>
      <c r="I205" s="732">
        <v>0</v>
      </c>
      <c r="J205" s="732">
        <v>0</v>
      </c>
      <c r="K205" s="85">
        <v>0</v>
      </c>
      <c r="L205" s="85">
        <v>0</v>
      </c>
      <c r="M205" s="85">
        <v>56</v>
      </c>
      <c r="N205" s="85">
        <v>58</v>
      </c>
      <c r="O205" s="85">
        <v>32</v>
      </c>
      <c r="P205" s="85">
        <v>47</v>
      </c>
      <c r="Q205" s="710">
        <v>187</v>
      </c>
      <c r="R205" s="710">
        <v>259</v>
      </c>
      <c r="S205" s="509">
        <v>102</v>
      </c>
      <c r="T205" s="509">
        <v>183</v>
      </c>
      <c r="U205" s="331"/>
      <c r="V205" s="331"/>
      <c r="W205" s="331"/>
      <c r="X205" s="331"/>
      <c r="Y205" s="331"/>
      <c r="Z205" s="869"/>
      <c r="AA205" s="166">
        <v>924</v>
      </c>
      <c r="AB205" s="85">
        <v>377</v>
      </c>
      <c r="AC205" s="167">
        <v>547</v>
      </c>
      <c r="AD205" s="266" t="s">
        <v>542</v>
      </c>
      <c r="AE205" s="85" t="s">
        <v>542</v>
      </c>
      <c r="AF205" s="167" t="s">
        <v>542</v>
      </c>
    </row>
    <row r="206" spans="1:32" ht="28.5" customHeight="1" x14ac:dyDescent="0.2">
      <c r="A206" s="101" t="s">
        <v>82</v>
      </c>
      <c r="B206" s="102" t="s">
        <v>271</v>
      </c>
      <c r="C206" s="161" t="s">
        <v>23</v>
      </c>
      <c r="D206" s="157" t="s">
        <v>542</v>
      </c>
      <c r="E206" s="131" t="s">
        <v>542</v>
      </c>
      <c r="F206" s="158" t="s">
        <v>542</v>
      </c>
      <c r="G206" s="164">
        <v>0</v>
      </c>
      <c r="H206" s="41">
        <v>0</v>
      </c>
      <c r="I206" s="41">
        <v>0</v>
      </c>
      <c r="J206" s="41">
        <v>0</v>
      </c>
      <c r="K206" s="48">
        <v>0</v>
      </c>
      <c r="L206" s="48">
        <v>0</v>
      </c>
      <c r="M206" s="48">
        <v>19</v>
      </c>
      <c r="N206" s="48">
        <v>36</v>
      </c>
      <c r="O206" s="85">
        <v>8</v>
      </c>
      <c r="P206" s="85">
        <v>23</v>
      </c>
      <c r="Q206" s="710">
        <v>44</v>
      </c>
      <c r="R206" s="710">
        <v>52</v>
      </c>
      <c r="S206" s="724">
        <v>37</v>
      </c>
      <c r="T206" s="724">
        <v>69</v>
      </c>
      <c r="U206" s="105"/>
      <c r="V206" s="105"/>
      <c r="W206" s="105"/>
      <c r="X206" s="105"/>
      <c r="Y206" s="105"/>
      <c r="Z206" s="228"/>
      <c r="AA206" s="95">
        <v>288</v>
      </c>
      <c r="AB206" s="48">
        <v>108</v>
      </c>
      <c r="AC206" s="96">
        <v>180</v>
      </c>
      <c r="AD206" s="263" t="s">
        <v>542</v>
      </c>
      <c r="AE206" s="48" t="s">
        <v>542</v>
      </c>
      <c r="AF206" s="96" t="s">
        <v>542</v>
      </c>
    </row>
    <row r="207" spans="1:32" ht="31.5" customHeight="1" x14ac:dyDescent="0.2">
      <c r="A207" s="101" t="s">
        <v>84</v>
      </c>
      <c r="B207" s="102" t="s">
        <v>272</v>
      </c>
      <c r="C207" s="161" t="s">
        <v>23</v>
      </c>
      <c r="D207" s="157" t="s">
        <v>542</v>
      </c>
      <c r="E207" s="131" t="s">
        <v>542</v>
      </c>
      <c r="F207" s="158" t="s">
        <v>542</v>
      </c>
      <c r="G207" s="164">
        <v>0</v>
      </c>
      <c r="H207" s="41">
        <v>0</v>
      </c>
      <c r="I207" s="41">
        <v>0</v>
      </c>
      <c r="J207" s="41">
        <v>0</v>
      </c>
      <c r="K207" s="48">
        <v>0</v>
      </c>
      <c r="L207" s="48">
        <v>0</v>
      </c>
      <c r="M207" s="48">
        <v>3</v>
      </c>
      <c r="N207" s="48">
        <v>4</v>
      </c>
      <c r="O207" s="85">
        <v>14</v>
      </c>
      <c r="P207" s="85">
        <v>23</v>
      </c>
      <c r="Q207" s="710">
        <v>15</v>
      </c>
      <c r="R207" s="710">
        <v>6</v>
      </c>
      <c r="S207" s="724">
        <v>24</v>
      </c>
      <c r="T207" s="724">
        <v>37</v>
      </c>
      <c r="U207" s="105"/>
      <c r="V207" s="105"/>
      <c r="W207" s="105"/>
      <c r="X207" s="105"/>
      <c r="Y207" s="105"/>
      <c r="Z207" s="228"/>
      <c r="AA207" s="95">
        <v>126</v>
      </c>
      <c r="AB207" s="48">
        <v>56</v>
      </c>
      <c r="AC207" s="96">
        <v>70</v>
      </c>
      <c r="AD207" s="263" t="s">
        <v>542</v>
      </c>
      <c r="AE207" s="48" t="s">
        <v>542</v>
      </c>
      <c r="AF207" s="96" t="s">
        <v>542</v>
      </c>
    </row>
    <row r="208" spans="1:32" ht="32.25" customHeight="1" x14ac:dyDescent="0.2">
      <c r="A208" s="101" t="s">
        <v>95</v>
      </c>
      <c r="B208" s="102" t="s">
        <v>664</v>
      </c>
      <c r="C208" s="161" t="s">
        <v>23</v>
      </c>
      <c r="D208" s="157" t="s">
        <v>542</v>
      </c>
      <c r="E208" s="131" t="s">
        <v>542</v>
      </c>
      <c r="F208" s="158" t="s">
        <v>542</v>
      </c>
      <c r="G208" s="164">
        <v>0</v>
      </c>
      <c r="H208" s="41">
        <v>0</v>
      </c>
      <c r="I208" s="41">
        <v>0</v>
      </c>
      <c r="J208" s="41">
        <v>0</v>
      </c>
      <c r="K208" s="48">
        <v>0</v>
      </c>
      <c r="L208" s="48">
        <v>0</v>
      </c>
      <c r="M208" s="48">
        <v>0</v>
      </c>
      <c r="N208" s="48">
        <v>0</v>
      </c>
      <c r="O208" s="85">
        <v>0</v>
      </c>
      <c r="P208" s="85">
        <v>2</v>
      </c>
      <c r="Q208" s="710">
        <v>0</v>
      </c>
      <c r="R208" s="710">
        <v>0</v>
      </c>
      <c r="S208" s="724">
        <v>0</v>
      </c>
      <c r="T208" s="724">
        <v>0</v>
      </c>
      <c r="U208" s="105"/>
      <c r="V208" s="105"/>
      <c r="W208" s="105"/>
      <c r="X208" s="105"/>
      <c r="Y208" s="105"/>
      <c r="Z208" s="228"/>
      <c r="AA208" s="95">
        <v>2</v>
      </c>
      <c r="AB208" s="48">
        <v>0</v>
      </c>
      <c r="AC208" s="96">
        <v>2</v>
      </c>
      <c r="AD208" s="263" t="s">
        <v>542</v>
      </c>
      <c r="AE208" s="48" t="s">
        <v>542</v>
      </c>
      <c r="AF208" s="96" t="s">
        <v>542</v>
      </c>
    </row>
    <row r="209" spans="1:32" ht="32.25" customHeight="1" x14ac:dyDescent="0.2">
      <c r="A209" s="101" t="s">
        <v>277</v>
      </c>
      <c r="B209" s="102" t="s">
        <v>273</v>
      </c>
      <c r="C209" s="161" t="s">
        <v>23</v>
      </c>
      <c r="D209" s="157" t="s">
        <v>542</v>
      </c>
      <c r="E209" s="131" t="s">
        <v>542</v>
      </c>
      <c r="F209" s="158" t="s">
        <v>542</v>
      </c>
      <c r="G209" s="164">
        <v>0</v>
      </c>
      <c r="H209" s="41">
        <v>0</v>
      </c>
      <c r="I209" s="41">
        <v>0</v>
      </c>
      <c r="J209" s="41">
        <v>0</v>
      </c>
      <c r="K209" s="48">
        <v>0</v>
      </c>
      <c r="L209" s="48">
        <v>0</v>
      </c>
      <c r="M209" s="48">
        <v>42</v>
      </c>
      <c r="N209" s="48">
        <v>54</v>
      </c>
      <c r="O209" s="85">
        <v>15</v>
      </c>
      <c r="P209" s="85">
        <v>33</v>
      </c>
      <c r="Q209" s="710">
        <v>70</v>
      </c>
      <c r="R209" s="710">
        <v>66</v>
      </c>
      <c r="S209" s="724">
        <v>53</v>
      </c>
      <c r="T209" s="724">
        <v>40</v>
      </c>
      <c r="U209" s="105"/>
      <c r="V209" s="105"/>
      <c r="W209" s="105"/>
      <c r="X209" s="105"/>
      <c r="Y209" s="105"/>
      <c r="Z209" s="228"/>
      <c r="AA209" s="95">
        <v>373</v>
      </c>
      <c r="AB209" s="48">
        <v>180</v>
      </c>
      <c r="AC209" s="96">
        <v>193</v>
      </c>
      <c r="AD209" s="263" t="s">
        <v>542</v>
      </c>
      <c r="AE209" s="48" t="s">
        <v>542</v>
      </c>
      <c r="AF209" s="96" t="s">
        <v>542</v>
      </c>
    </row>
    <row r="210" spans="1:32" ht="25.5" customHeight="1" x14ac:dyDescent="0.2">
      <c r="A210" s="101" t="s">
        <v>86</v>
      </c>
      <c r="B210" s="102" t="s">
        <v>665</v>
      </c>
      <c r="C210" s="161" t="s">
        <v>23</v>
      </c>
      <c r="D210" s="157" t="s">
        <v>542</v>
      </c>
      <c r="E210" s="131" t="s">
        <v>542</v>
      </c>
      <c r="F210" s="158" t="s">
        <v>542</v>
      </c>
      <c r="G210" s="164">
        <v>0</v>
      </c>
      <c r="H210" s="41">
        <v>0</v>
      </c>
      <c r="I210" s="41">
        <v>0</v>
      </c>
      <c r="J210" s="41">
        <v>0</v>
      </c>
      <c r="K210" s="48">
        <v>0</v>
      </c>
      <c r="L210" s="48">
        <v>0</v>
      </c>
      <c r="M210" s="48">
        <v>11</v>
      </c>
      <c r="N210" s="48">
        <v>8</v>
      </c>
      <c r="O210" s="85">
        <v>5</v>
      </c>
      <c r="P210" s="85">
        <v>8</v>
      </c>
      <c r="Q210" s="710">
        <v>32</v>
      </c>
      <c r="R210" s="710">
        <v>30</v>
      </c>
      <c r="S210" s="724">
        <v>18</v>
      </c>
      <c r="T210" s="724">
        <v>26</v>
      </c>
      <c r="U210" s="105"/>
      <c r="V210" s="105"/>
      <c r="W210" s="105"/>
      <c r="X210" s="105"/>
      <c r="Y210" s="105"/>
      <c r="Z210" s="228"/>
      <c r="AA210" s="95">
        <v>138</v>
      </c>
      <c r="AB210" s="48">
        <v>66</v>
      </c>
      <c r="AC210" s="96">
        <v>72</v>
      </c>
      <c r="AD210" s="263" t="s">
        <v>542</v>
      </c>
      <c r="AE210" s="48" t="s">
        <v>542</v>
      </c>
      <c r="AF210" s="96" t="s">
        <v>542</v>
      </c>
    </row>
    <row r="211" spans="1:32" ht="32.25" customHeight="1" x14ac:dyDescent="0.2">
      <c r="A211" s="101" t="s">
        <v>88</v>
      </c>
      <c r="B211" s="102" t="s">
        <v>666</v>
      </c>
      <c r="C211" s="161" t="s">
        <v>23</v>
      </c>
      <c r="D211" s="157" t="s">
        <v>542</v>
      </c>
      <c r="E211" s="131" t="s">
        <v>542</v>
      </c>
      <c r="F211" s="158" t="s">
        <v>542</v>
      </c>
      <c r="G211" s="164">
        <v>0</v>
      </c>
      <c r="H211" s="41">
        <v>0</v>
      </c>
      <c r="I211" s="41">
        <v>0</v>
      </c>
      <c r="J211" s="41">
        <v>0</v>
      </c>
      <c r="K211" s="48">
        <v>0</v>
      </c>
      <c r="L211" s="48">
        <v>0</v>
      </c>
      <c r="M211" s="48">
        <v>22</v>
      </c>
      <c r="N211" s="48">
        <v>21</v>
      </c>
      <c r="O211" s="85">
        <v>12</v>
      </c>
      <c r="P211" s="85">
        <v>16</v>
      </c>
      <c r="Q211" s="710">
        <v>56</v>
      </c>
      <c r="R211" s="710">
        <v>22</v>
      </c>
      <c r="S211" s="724">
        <v>66</v>
      </c>
      <c r="T211" s="724">
        <v>61</v>
      </c>
      <c r="U211" s="105"/>
      <c r="V211" s="105"/>
      <c r="W211" s="105"/>
      <c r="X211" s="105"/>
      <c r="Y211" s="105"/>
      <c r="Z211" s="228"/>
      <c r="AA211" s="95">
        <v>276</v>
      </c>
      <c r="AB211" s="48">
        <v>156</v>
      </c>
      <c r="AC211" s="96">
        <v>120</v>
      </c>
      <c r="AD211" s="263" t="s">
        <v>542</v>
      </c>
      <c r="AE211" s="48" t="s">
        <v>542</v>
      </c>
      <c r="AF211" s="96" t="s">
        <v>542</v>
      </c>
    </row>
    <row r="212" spans="1:32" ht="42.75" customHeight="1" x14ac:dyDescent="0.2">
      <c r="A212" s="101" t="s">
        <v>103</v>
      </c>
      <c r="B212" s="102" t="s">
        <v>667</v>
      </c>
      <c r="C212" s="161" t="s">
        <v>23</v>
      </c>
      <c r="D212" s="157" t="s">
        <v>542</v>
      </c>
      <c r="E212" s="131" t="s">
        <v>542</v>
      </c>
      <c r="F212" s="158" t="s">
        <v>542</v>
      </c>
      <c r="G212" s="164">
        <v>0</v>
      </c>
      <c r="H212" s="41">
        <v>0</v>
      </c>
      <c r="I212" s="41">
        <v>0</v>
      </c>
      <c r="J212" s="41">
        <v>0</v>
      </c>
      <c r="K212" s="48">
        <v>0</v>
      </c>
      <c r="L212" s="48">
        <v>0</v>
      </c>
      <c r="M212" s="48">
        <v>9</v>
      </c>
      <c r="N212" s="48">
        <v>12</v>
      </c>
      <c r="O212" s="85">
        <v>4</v>
      </c>
      <c r="P212" s="85">
        <v>6</v>
      </c>
      <c r="Q212" s="710">
        <v>33</v>
      </c>
      <c r="R212" s="710">
        <v>15</v>
      </c>
      <c r="S212" s="724">
        <v>35</v>
      </c>
      <c r="T212" s="724">
        <v>18</v>
      </c>
      <c r="U212" s="105"/>
      <c r="V212" s="105"/>
      <c r="W212" s="105"/>
      <c r="X212" s="105"/>
      <c r="Y212" s="105"/>
      <c r="Z212" s="228"/>
      <c r="AA212" s="95">
        <v>132</v>
      </c>
      <c r="AB212" s="48">
        <v>81</v>
      </c>
      <c r="AC212" s="96">
        <v>51</v>
      </c>
      <c r="AD212" s="263" t="s">
        <v>542</v>
      </c>
      <c r="AE212" s="48" t="s">
        <v>542</v>
      </c>
      <c r="AF212" s="96" t="s">
        <v>542</v>
      </c>
    </row>
    <row r="213" spans="1:32" ht="29.25" customHeight="1" x14ac:dyDescent="0.2">
      <c r="A213" s="101" t="s">
        <v>143</v>
      </c>
      <c r="B213" s="102" t="s">
        <v>668</v>
      </c>
      <c r="C213" s="161" t="s">
        <v>23</v>
      </c>
      <c r="D213" s="157" t="s">
        <v>542</v>
      </c>
      <c r="E213" s="131" t="s">
        <v>542</v>
      </c>
      <c r="F213" s="158" t="s">
        <v>542</v>
      </c>
      <c r="G213" s="164">
        <v>0</v>
      </c>
      <c r="H213" s="41">
        <v>0</v>
      </c>
      <c r="I213" s="41">
        <v>0</v>
      </c>
      <c r="J213" s="41">
        <v>0</v>
      </c>
      <c r="K213" s="48">
        <v>0</v>
      </c>
      <c r="L213" s="48">
        <v>0</v>
      </c>
      <c r="M213" s="48">
        <v>18</v>
      </c>
      <c r="N213" s="48">
        <v>14</v>
      </c>
      <c r="O213" s="85">
        <v>13</v>
      </c>
      <c r="P213" s="85">
        <v>13</v>
      </c>
      <c r="Q213" s="710">
        <v>66</v>
      </c>
      <c r="R213" s="710">
        <v>65</v>
      </c>
      <c r="S213" s="724">
        <v>41</v>
      </c>
      <c r="T213" s="724">
        <v>54</v>
      </c>
      <c r="U213" s="105"/>
      <c r="V213" s="105"/>
      <c r="W213" s="105"/>
      <c r="X213" s="105"/>
      <c r="Y213" s="105"/>
      <c r="Z213" s="228"/>
      <c r="AA213" s="95">
        <v>284</v>
      </c>
      <c r="AB213" s="48">
        <v>138</v>
      </c>
      <c r="AC213" s="96">
        <v>146</v>
      </c>
      <c r="AD213" s="263" t="s">
        <v>542</v>
      </c>
      <c r="AE213" s="48" t="s">
        <v>542</v>
      </c>
      <c r="AF213" s="96" t="s">
        <v>542</v>
      </c>
    </row>
    <row r="214" spans="1:32" ht="34.5" customHeight="1" x14ac:dyDescent="0.2">
      <c r="A214" s="101" t="s">
        <v>669</v>
      </c>
      <c r="B214" s="102" t="s">
        <v>670</v>
      </c>
      <c r="C214" s="161" t="s">
        <v>23</v>
      </c>
      <c r="D214" s="157" t="s">
        <v>542</v>
      </c>
      <c r="E214" s="131" t="s">
        <v>542</v>
      </c>
      <c r="F214" s="158" t="s">
        <v>542</v>
      </c>
      <c r="G214" s="164">
        <v>0</v>
      </c>
      <c r="H214" s="41">
        <v>0</v>
      </c>
      <c r="I214" s="41">
        <v>0</v>
      </c>
      <c r="J214" s="41">
        <v>0</v>
      </c>
      <c r="K214" s="48">
        <v>0</v>
      </c>
      <c r="L214" s="48">
        <v>0</v>
      </c>
      <c r="M214" s="48">
        <v>56</v>
      </c>
      <c r="N214" s="48">
        <v>50</v>
      </c>
      <c r="O214" s="85">
        <v>34</v>
      </c>
      <c r="P214" s="85">
        <v>48</v>
      </c>
      <c r="Q214" s="710">
        <v>144</v>
      </c>
      <c r="R214" s="710">
        <v>180</v>
      </c>
      <c r="S214" s="724">
        <v>101</v>
      </c>
      <c r="T214" s="724">
        <v>160</v>
      </c>
      <c r="U214" s="105"/>
      <c r="V214" s="105"/>
      <c r="W214" s="105"/>
      <c r="X214" s="105"/>
      <c r="Y214" s="105"/>
      <c r="Z214" s="228"/>
      <c r="AA214" s="95">
        <v>773</v>
      </c>
      <c r="AB214" s="48">
        <v>335</v>
      </c>
      <c r="AC214" s="96">
        <v>438</v>
      </c>
      <c r="AD214" s="263" t="s">
        <v>542</v>
      </c>
      <c r="AE214" s="48" t="s">
        <v>542</v>
      </c>
      <c r="AF214" s="96" t="s">
        <v>542</v>
      </c>
    </row>
    <row r="215" spans="1:32" ht="25.5" customHeight="1" x14ac:dyDescent="0.2">
      <c r="A215" s="101" t="s">
        <v>671</v>
      </c>
      <c r="B215" s="102" t="s">
        <v>672</v>
      </c>
      <c r="C215" s="161" t="s">
        <v>23</v>
      </c>
      <c r="D215" s="157" t="s">
        <v>542</v>
      </c>
      <c r="E215" s="131" t="s">
        <v>542</v>
      </c>
      <c r="F215" s="158" t="s">
        <v>542</v>
      </c>
      <c r="G215" s="164">
        <v>0</v>
      </c>
      <c r="H215" s="41">
        <v>0</v>
      </c>
      <c r="I215" s="41">
        <v>0</v>
      </c>
      <c r="J215" s="41">
        <v>0</v>
      </c>
      <c r="K215" s="48">
        <v>0</v>
      </c>
      <c r="L215" s="48">
        <v>0</v>
      </c>
      <c r="M215" s="48">
        <v>27</v>
      </c>
      <c r="N215" s="48">
        <v>51</v>
      </c>
      <c r="O215" s="85">
        <v>13</v>
      </c>
      <c r="P215" s="85">
        <v>42</v>
      </c>
      <c r="Q215" s="710">
        <v>49</v>
      </c>
      <c r="R215" s="710">
        <v>80</v>
      </c>
      <c r="S215" s="724">
        <v>36</v>
      </c>
      <c r="T215" s="724">
        <v>43</v>
      </c>
      <c r="U215" s="105"/>
      <c r="V215" s="105"/>
      <c r="W215" s="105"/>
      <c r="X215" s="105"/>
      <c r="Y215" s="105"/>
      <c r="Z215" s="228"/>
      <c r="AA215" s="95">
        <v>341</v>
      </c>
      <c r="AB215" s="48">
        <v>125</v>
      </c>
      <c r="AC215" s="96">
        <v>216</v>
      </c>
      <c r="AD215" s="263" t="s">
        <v>542</v>
      </c>
      <c r="AE215" s="48" t="s">
        <v>542</v>
      </c>
      <c r="AF215" s="96" t="s">
        <v>542</v>
      </c>
    </row>
    <row r="216" spans="1:32" ht="34.5" customHeight="1" x14ac:dyDescent="0.2">
      <c r="A216" s="101" t="s">
        <v>673</v>
      </c>
      <c r="B216" s="102" t="s">
        <v>674</v>
      </c>
      <c r="C216" s="161" t="s">
        <v>23</v>
      </c>
      <c r="D216" s="157" t="s">
        <v>542</v>
      </c>
      <c r="E216" s="131" t="s">
        <v>542</v>
      </c>
      <c r="F216" s="158" t="s">
        <v>542</v>
      </c>
      <c r="G216" s="164">
        <v>0</v>
      </c>
      <c r="H216" s="41">
        <v>0</v>
      </c>
      <c r="I216" s="41">
        <v>0</v>
      </c>
      <c r="J216" s="41">
        <v>0</v>
      </c>
      <c r="K216" s="48">
        <v>0</v>
      </c>
      <c r="L216" s="48">
        <v>0</v>
      </c>
      <c r="M216" s="48">
        <v>0</v>
      </c>
      <c r="N216" s="48">
        <v>0</v>
      </c>
      <c r="O216" s="85">
        <v>0</v>
      </c>
      <c r="P216" s="85">
        <v>3</v>
      </c>
      <c r="Q216" s="710">
        <v>1</v>
      </c>
      <c r="R216" s="710">
        <v>2</v>
      </c>
      <c r="S216" s="724">
        <v>6</v>
      </c>
      <c r="T216" s="724">
        <v>8</v>
      </c>
      <c r="U216" s="105"/>
      <c r="V216" s="105"/>
      <c r="W216" s="105"/>
      <c r="X216" s="105"/>
      <c r="Y216" s="105"/>
      <c r="Z216" s="228"/>
      <c r="AA216" s="95">
        <v>20</v>
      </c>
      <c r="AB216" s="48">
        <v>7</v>
      </c>
      <c r="AC216" s="96">
        <v>13</v>
      </c>
      <c r="AD216" s="263" t="s">
        <v>542</v>
      </c>
      <c r="AE216" s="48" t="s">
        <v>542</v>
      </c>
      <c r="AF216" s="96" t="s">
        <v>542</v>
      </c>
    </row>
    <row r="217" spans="1:32" s="3" customFormat="1" ht="27.75" customHeight="1" x14ac:dyDescent="0.2">
      <c r="A217" s="103" t="s">
        <v>278</v>
      </c>
      <c r="B217" s="104" t="s">
        <v>274</v>
      </c>
      <c r="C217" s="161" t="s">
        <v>23</v>
      </c>
      <c r="D217" s="157" t="s">
        <v>542</v>
      </c>
      <c r="E217" s="131" t="s">
        <v>542</v>
      </c>
      <c r="F217" s="158" t="s">
        <v>542</v>
      </c>
      <c r="G217" s="238">
        <v>0</v>
      </c>
      <c r="H217" s="48">
        <v>0</v>
      </c>
      <c r="I217" s="48">
        <v>0</v>
      </c>
      <c r="J217" s="48">
        <v>0</v>
      </c>
      <c r="K217" s="48">
        <v>0</v>
      </c>
      <c r="L217" s="48">
        <v>0</v>
      </c>
      <c r="M217" s="48">
        <v>11</v>
      </c>
      <c r="N217" s="48">
        <v>7</v>
      </c>
      <c r="O217" s="85">
        <v>6</v>
      </c>
      <c r="P217" s="85">
        <v>12</v>
      </c>
      <c r="Q217" s="710">
        <v>107</v>
      </c>
      <c r="R217" s="710">
        <v>82</v>
      </c>
      <c r="S217" s="724">
        <v>49</v>
      </c>
      <c r="T217" s="724">
        <v>54</v>
      </c>
      <c r="U217" s="105"/>
      <c r="V217" s="105"/>
      <c r="W217" s="105"/>
      <c r="X217" s="105"/>
      <c r="Y217" s="105"/>
      <c r="Z217" s="228"/>
      <c r="AA217" s="95">
        <v>328</v>
      </c>
      <c r="AB217" s="48">
        <v>173</v>
      </c>
      <c r="AC217" s="96">
        <v>155</v>
      </c>
      <c r="AD217" s="200" t="s">
        <v>542</v>
      </c>
      <c r="AE217" s="48" t="s">
        <v>542</v>
      </c>
      <c r="AF217" s="96" t="s">
        <v>542</v>
      </c>
    </row>
    <row r="218" spans="1:32" ht="27" customHeight="1" x14ac:dyDescent="0.2">
      <c r="A218" s="101" t="s">
        <v>133</v>
      </c>
      <c r="B218" s="102" t="s">
        <v>675</v>
      </c>
      <c r="C218" s="161" t="s">
        <v>23</v>
      </c>
      <c r="D218" s="157" t="s">
        <v>542</v>
      </c>
      <c r="E218" s="131" t="s">
        <v>542</v>
      </c>
      <c r="F218" s="158" t="s">
        <v>542</v>
      </c>
      <c r="G218" s="164">
        <v>0</v>
      </c>
      <c r="H218" s="41">
        <v>0</v>
      </c>
      <c r="I218" s="41">
        <v>0</v>
      </c>
      <c r="J218" s="41">
        <v>0</v>
      </c>
      <c r="K218" s="48">
        <v>0</v>
      </c>
      <c r="L218" s="48">
        <v>0</v>
      </c>
      <c r="M218" s="48">
        <v>74</v>
      </c>
      <c r="N218" s="48">
        <v>63</v>
      </c>
      <c r="O218" s="85">
        <v>36</v>
      </c>
      <c r="P218" s="85">
        <v>59</v>
      </c>
      <c r="Q218" s="710">
        <v>154</v>
      </c>
      <c r="R218" s="710">
        <v>184</v>
      </c>
      <c r="S218" s="724">
        <v>113</v>
      </c>
      <c r="T218" s="724">
        <v>151</v>
      </c>
      <c r="U218" s="105"/>
      <c r="V218" s="105"/>
      <c r="W218" s="105"/>
      <c r="X218" s="105"/>
      <c r="Y218" s="105"/>
      <c r="Z218" s="228"/>
      <c r="AA218" s="95">
        <v>834</v>
      </c>
      <c r="AB218" s="48">
        <v>377</v>
      </c>
      <c r="AC218" s="96">
        <v>457</v>
      </c>
      <c r="AD218" s="263" t="s">
        <v>542</v>
      </c>
      <c r="AE218" s="48" t="s">
        <v>542</v>
      </c>
      <c r="AF218" s="96" t="s">
        <v>542</v>
      </c>
    </row>
    <row r="219" spans="1:32" ht="32.25" customHeight="1" x14ac:dyDescent="0.2">
      <c r="A219" s="101" t="s">
        <v>676</v>
      </c>
      <c r="B219" s="102" t="s">
        <v>699</v>
      </c>
      <c r="C219" s="161" t="s">
        <v>23</v>
      </c>
      <c r="D219" s="157" t="s">
        <v>542</v>
      </c>
      <c r="E219" s="131" t="s">
        <v>542</v>
      </c>
      <c r="F219" s="158" t="s">
        <v>542</v>
      </c>
      <c r="G219" s="164">
        <v>0</v>
      </c>
      <c r="H219" s="41">
        <v>0</v>
      </c>
      <c r="I219" s="41">
        <v>0</v>
      </c>
      <c r="J219" s="41">
        <v>0</v>
      </c>
      <c r="K219" s="48">
        <v>0</v>
      </c>
      <c r="L219" s="48">
        <v>0</v>
      </c>
      <c r="M219" s="48">
        <v>0</v>
      </c>
      <c r="N219" s="48">
        <v>1</v>
      </c>
      <c r="O219" s="85">
        <v>0</v>
      </c>
      <c r="P219" s="85">
        <v>0</v>
      </c>
      <c r="Q219" s="710">
        <v>7</v>
      </c>
      <c r="R219" s="710">
        <v>3</v>
      </c>
      <c r="S219" s="724">
        <v>24</v>
      </c>
      <c r="T219" s="724">
        <v>0</v>
      </c>
      <c r="U219" s="105"/>
      <c r="V219" s="105"/>
      <c r="W219" s="105"/>
      <c r="X219" s="105"/>
      <c r="Y219" s="105"/>
      <c r="Z219" s="228"/>
      <c r="AA219" s="95">
        <v>35</v>
      </c>
      <c r="AB219" s="48">
        <v>31</v>
      </c>
      <c r="AC219" s="96">
        <v>4</v>
      </c>
      <c r="AD219" s="263" t="s">
        <v>542</v>
      </c>
      <c r="AE219" s="48" t="s">
        <v>542</v>
      </c>
      <c r="AF219" s="96" t="s">
        <v>542</v>
      </c>
    </row>
    <row r="220" spans="1:32" ht="27.75" customHeight="1" x14ac:dyDescent="0.2">
      <c r="A220" s="101" t="s">
        <v>138</v>
      </c>
      <c r="B220" s="102" t="s">
        <v>700</v>
      </c>
      <c r="C220" s="161" t="s">
        <v>23</v>
      </c>
      <c r="D220" s="157" t="s">
        <v>542</v>
      </c>
      <c r="E220" s="131" t="s">
        <v>542</v>
      </c>
      <c r="F220" s="158" t="s">
        <v>542</v>
      </c>
      <c r="G220" s="164">
        <v>0</v>
      </c>
      <c r="H220" s="41">
        <v>0</v>
      </c>
      <c r="I220" s="41">
        <v>0</v>
      </c>
      <c r="J220" s="41">
        <v>0</v>
      </c>
      <c r="K220" s="48">
        <v>0</v>
      </c>
      <c r="L220" s="48">
        <v>0</v>
      </c>
      <c r="M220" s="48">
        <v>74</v>
      </c>
      <c r="N220" s="48">
        <v>61</v>
      </c>
      <c r="O220" s="85">
        <v>36</v>
      </c>
      <c r="P220" s="85">
        <v>59</v>
      </c>
      <c r="Q220" s="710">
        <v>146</v>
      </c>
      <c r="R220" s="710">
        <v>179</v>
      </c>
      <c r="S220" s="724">
        <v>112</v>
      </c>
      <c r="T220" s="724">
        <v>148</v>
      </c>
      <c r="U220" s="105"/>
      <c r="V220" s="105"/>
      <c r="W220" s="105"/>
      <c r="X220" s="105"/>
      <c r="Y220" s="105"/>
      <c r="Z220" s="228"/>
      <c r="AA220" s="95">
        <v>815</v>
      </c>
      <c r="AB220" s="48">
        <v>368</v>
      </c>
      <c r="AC220" s="96">
        <v>447</v>
      </c>
      <c r="AD220" s="263" t="s">
        <v>542</v>
      </c>
      <c r="AE220" s="48" t="s">
        <v>542</v>
      </c>
      <c r="AF220" s="96" t="s">
        <v>542</v>
      </c>
    </row>
    <row r="221" spans="1:32" ht="37.5" customHeight="1" x14ac:dyDescent="0.2">
      <c r="A221" s="101" t="s">
        <v>123</v>
      </c>
      <c r="B221" s="102" t="s">
        <v>677</v>
      </c>
      <c r="C221" s="161" t="s">
        <v>23</v>
      </c>
      <c r="D221" s="157" t="s">
        <v>542</v>
      </c>
      <c r="E221" s="131" t="s">
        <v>542</v>
      </c>
      <c r="F221" s="158" t="s">
        <v>542</v>
      </c>
      <c r="G221" s="164">
        <v>0</v>
      </c>
      <c r="H221" s="41">
        <v>0</v>
      </c>
      <c r="I221" s="41">
        <v>0</v>
      </c>
      <c r="J221" s="41">
        <v>0</v>
      </c>
      <c r="K221" s="48">
        <v>0</v>
      </c>
      <c r="L221" s="48">
        <v>0</v>
      </c>
      <c r="M221" s="48" t="s">
        <v>57</v>
      </c>
      <c r="N221" s="48" t="s">
        <v>57</v>
      </c>
      <c r="O221" s="48" t="s">
        <v>57</v>
      </c>
      <c r="P221" s="48" t="s">
        <v>57</v>
      </c>
      <c r="Q221" s="713" t="s">
        <v>57</v>
      </c>
      <c r="R221" s="713" t="s">
        <v>57</v>
      </c>
      <c r="S221" s="724" t="s">
        <v>57</v>
      </c>
      <c r="T221" s="724" t="s">
        <v>57</v>
      </c>
      <c r="U221" s="105"/>
      <c r="V221" s="105"/>
      <c r="W221" s="105"/>
      <c r="X221" s="105"/>
      <c r="Y221" s="105"/>
      <c r="Z221" s="228"/>
      <c r="AA221" s="95">
        <v>3</v>
      </c>
      <c r="AB221" s="48" t="s">
        <v>57</v>
      </c>
      <c r="AC221" s="96" t="s">
        <v>57</v>
      </c>
      <c r="AD221" s="263" t="s">
        <v>542</v>
      </c>
      <c r="AE221" s="48" t="s">
        <v>542</v>
      </c>
      <c r="AF221" s="96" t="s">
        <v>542</v>
      </c>
    </row>
    <row r="222" spans="1:32" ht="34.5" customHeight="1" x14ac:dyDescent="0.2">
      <c r="A222" s="101" t="s">
        <v>129</v>
      </c>
      <c r="B222" s="102" t="s">
        <v>678</v>
      </c>
      <c r="C222" s="161" t="s">
        <v>23</v>
      </c>
      <c r="D222" s="157" t="s">
        <v>542</v>
      </c>
      <c r="E222" s="131" t="s">
        <v>542</v>
      </c>
      <c r="F222" s="158" t="s">
        <v>542</v>
      </c>
      <c r="G222" s="164">
        <v>0</v>
      </c>
      <c r="H222" s="41">
        <v>0</v>
      </c>
      <c r="I222" s="41">
        <v>0</v>
      </c>
      <c r="J222" s="41">
        <v>0</v>
      </c>
      <c r="K222" s="48">
        <v>0</v>
      </c>
      <c r="L222" s="48">
        <v>0</v>
      </c>
      <c r="M222" s="48" t="s">
        <v>57</v>
      </c>
      <c r="N222" s="48" t="s">
        <v>57</v>
      </c>
      <c r="O222" s="48" t="s">
        <v>57</v>
      </c>
      <c r="P222" s="48" t="s">
        <v>57</v>
      </c>
      <c r="Q222" s="713" t="s">
        <v>57</v>
      </c>
      <c r="R222" s="713" t="s">
        <v>57</v>
      </c>
      <c r="S222" s="724" t="s">
        <v>57</v>
      </c>
      <c r="T222" s="724" t="s">
        <v>57</v>
      </c>
      <c r="U222" s="105"/>
      <c r="V222" s="105"/>
      <c r="W222" s="105"/>
      <c r="X222" s="105"/>
      <c r="Y222" s="105"/>
      <c r="Z222" s="228"/>
      <c r="AA222" s="95">
        <v>2</v>
      </c>
      <c r="AB222" s="48" t="s">
        <v>57</v>
      </c>
      <c r="AC222" s="96" t="s">
        <v>57</v>
      </c>
      <c r="AD222" s="263" t="s">
        <v>542</v>
      </c>
      <c r="AE222" s="48" t="s">
        <v>542</v>
      </c>
      <c r="AF222" s="96" t="s">
        <v>542</v>
      </c>
    </row>
    <row r="223" spans="1:32" ht="39" customHeight="1" x14ac:dyDescent="0.2">
      <c r="A223" s="101" t="s">
        <v>679</v>
      </c>
      <c r="B223" s="102" t="s">
        <v>680</v>
      </c>
      <c r="C223" s="161" t="s">
        <v>23</v>
      </c>
      <c r="D223" s="157" t="s">
        <v>542</v>
      </c>
      <c r="E223" s="131" t="s">
        <v>542</v>
      </c>
      <c r="F223" s="158" t="s">
        <v>542</v>
      </c>
      <c r="G223" s="164">
        <v>0</v>
      </c>
      <c r="H223" s="41">
        <v>0</v>
      </c>
      <c r="I223" s="41">
        <v>0</v>
      </c>
      <c r="J223" s="41">
        <v>0</v>
      </c>
      <c r="K223" s="48">
        <v>0</v>
      </c>
      <c r="L223" s="48">
        <v>0</v>
      </c>
      <c r="M223" s="48" t="s">
        <v>57</v>
      </c>
      <c r="N223" s="48" t="s">
        <v>57</v>
      </c>
      <c r="O223" s="48" t="s">
        <v>57</v>
      </c>
      <c r="P223" s="48" t="s">
        <v>57</v>
      </c>
      <c r="Q223" s="713" t="s">
        <v>57</v>
      </c>
      <c r="R223" s="713" t="s">
        <v>57</v>
      </c>
      <c r="S223" s="724" t="s">
        <v>57</v>
      </c>
      <c r="T223" s="724" t="s">
        <v>57</v>
      </c>
      <c r="U223" s="105"/>
      <c r="V223" s="105"/>
      <c r="W223" s="105"/>
      <c r="X223" s="105"/>
      <c r="Y223" s="105"/>
      <c r="Z223" s="228"/>
      <c r="AA223" s="95">
        <v>1</v>
      </c>
      <c r="AB223" s="48" t="s">
        <v>57</v>
      </c>
      <c r="AC223" s="96" t="s">
        <v>57</v>
      </c>
      <c r="AD223" s="263" t="s">
        <v>542</v>
      </c>
      <c r="AE223" s="48" t="s">
        <v>542</v>
      </c>
      <c r="AF223" s="96" t="s">
        <v>542</v>
      </c>
    </row>
    <row r="224" spans="1:32" ht="45" customHeight="1" x14ac:dyDescent="0.2">
      <c r="A224" s="101" t="s">
        <v>148</v>
      </c>
      <c r="B224" s="102" t="s">
        <v>681</v>
      </c>
      <c r="C224" s="161" t="s">
        <v>23</v>
      </c>
      <c r="D224" s="157" t="s">
        <v>542</v>
      </c>
      <c r="E224" s="131" t="s">
        <v>542</v>
      </c>
      <c r="F224" s="158" t="s">
        <v>542</v>
      </c>
      <c r="G224" s="164">
        <v>0</v>
      </c>
      <c r="H224" s="41">
        <v>0</v>
      </c>
      <c r="I224" s="41">
        <v>0</v>
      </c>
      <c r="J224" s="41">
        <v>0</v>
      </c>
      <c r="K224" s="48">
        <v>0</v>
      </c>
      <c r="L224" s="48">
        <v>0</v>
      </c>
      <c r="M224" s="48" t="s">
        <v>57</v>
      </c>
      <c r="N224" s="48" t="s">
        <v>57</v>
      </c>
      <c r="O224" s="48" t="s">
        <v>57</v>
      </c>
      <c r="P224" s="48" t="s">
        <v>57</v>
      </c>
      <c r="Q224" s="713" t="s">
        <v>57</v>
      </c>
      <c r="R224" s="713" t="s">
        <v>57</v>
      </c>
      <c r="S224" s="724" t="s">
        <v>57</v>
      </c>
      <c r="T224" s="724" t="s">
        <v>57</v>
      </c>
      <c r="U224" s="105"/>
      <c r="V224" s="105"/>
      <c r="W224" s="105"/>
      <c r="X224" s="105"/>
      <c r="Y224" s="105"/>
      <c r="Z224" s="228"/>
      <c r="AA224" s="95">
        <v>0</v>
      </c>
      <c r="AB224" s="48" t="s">
        <v>57</v>
      </c>
      <c r="AC224" s="96" t="s">
        <v>57</v>
      </c>
      <c r="AD224" s="263" t="s">
        <v>542</v>
      </c>
      <c r="AE224" s="48" t="s">
        <v>542</v>
      </c>
      <c r="AF224" s="96" t="s">
        <v>542</v>
      </c>
    </row>
    <row r="225" spans="1:33" ht="24.75" customHeight="1" thickBot="1" x14ac:dyDescent="0.25">
      <c r="A225" s="1393" t="s">
        <v>705</v>
      </c>
      <c r="B225" s="1394"/>
      <c r="C225" s="197"/>
      <c r="D225" s="1405" t="s">
        <v>542</v>
      </c>
      <c r="E225" s="1244"/>
      <c r="F225" s="1406"/>
      <c r="G225" s="1396">
        <v>0</v>
      </c>
      <c r="H225" s="1244"/>
      <c r="I225" s="1244">
        <v>0</v>
      </c>
      <c r="J225" s="1244"/>
      <c r="K225" s="1397">
        <v>0</v>
      </c>
      <c r="L225" s="1397"/>
      <c r="M225" s="1397">
        <v>217</v>
      </c>
      <c r="N225" s="1397"/>
      <c r="O225" s="1397">
        <v>164</v>
      </c>
      <c r="P225" s="1397"/>
      <c r="Q225" s="1407">
        <v>603</v>
      </c>
      <c r="R225" s="1407"/>
      <c r="S225" s="1401">
        <v>439</v>
      </c>
      <c r="T225" s="1401"/>
      <c r="U225" s="1404"/>
      <c r="V225" s="1404"/>
      <c r="W225" s="1404"/>
      <c r="X225" s="1404"/>
      <c r="Y225" s="107"/>
      <c r="Z225" s="229"/>
      <c r="AA225" s="1399">
        <v>1423</v>
      </c>
      <c r="AB225" s="1384"/>
      <c r="AC225" s="1400"/>
      <c r="AD225" s="1390"/>
      <c r="AE225" s="1391"/>
      <c r="AF225" s="1392"/>
    </row>
    <row r="226" spans="1:33" s="3" customFormat="1" ht="8.25" customHeight="1" x14ac:dyDescent="0.2">
      <c r="A226" s="272"/>
      <c r="B226" s="272"/>
      <c r="C226" s="251"/>
      <c r="D226" s="86"/>
      <c r="E226" s="86"/>
      <c r="F226" s="86"/>
      <c r="G226" s="86"/>
      <c r="H226" s="86"/>
      <c r="I226" s="86"/>
      <c r="J226" s="86"/>
      <c r="K226" s="273"/>
      <c r="L226" s="273"/>
      <c r="M226" s="251"/>
      <c r="N226" s="251"/>
      <c r="O226" s="251"/>
      <c r="P226" s="251"/>
      <c r="Q226" s="251"/>
      <c r="R226" s="251"/>
      <c r="S226" s="251"/>
      <c r="T226" s="251"/>
      <c r="U226" s="251"/>
      <c r="V226" s="251"/>
      <c r="W226" s="251"/>
      <c r="X226" s="251"/>
      <c r="Y226" s="251"/>
      <c r="Z226" s="251"/>
      <c r="AA226" s="86"/>
      <c r="AB226" s="86"/>
      <c r="AC226" s="86"/>
      <c r="AD226" s="251"/>
      <c r="AE226" s="251"/>
      <c r="AF226" s="251"/>
    </row>
    <row r="227" spans="1:33" ht="15.75" x14ac:dyDescent="0.25">
      <c r="A227" s="219" t="s">
        <v>385</v>
      </c>
      <c r="B227" s="220"/>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row>
    <row r="228" spans="1:33" ht="33.75" customHeight="1" x14ac:dyDescent="0.2">
      <c r="A228" s="1203" t="s">
        <v>498</v>
      </c>
      <c r="B228" s="1203"/>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row>
    <row r="229" spans="1:33" ht="7.5" customHeight="1" thickBot="1" x14ac:dyDescent="0.25"/>
    <row r="230" spans="1:33" s="11" customFormat="1" ht="30.75" customHeight="1" x14ac:dyDescent="0.25">
      <c r="A230" s="1170" t="s">
        <v>347</v>
      </c>
      <c r="B230" s="1171" t="s">
        <v>268</v>
      </c>
      <c r="C230" s="1193" t="s">
        <v>180</v>
      </c>
      <c r="D230" s="1170" t="s">
        <v>703</v>
      </c>
      <c r="E230" s="1171"/>
      <c r="F230" s="1172"/>
      <c r="G230" s="1205" t="s">
        <v>6</v>
      </c>
      <c r="H230" s="1171"/>
      <c r="I230" s="1171" t="s">
        <v>7</v>
      </c>
      <c r="J230" s="1171"/>
      <c r="K230" s="1171" t="s">
        <v>8</v>
      </c>
      <c r="L230" s="1171"/>
      <c r="M230" s="1171" t="s">
        <v>9</v>
      </c>
      <c r="N230" s="1171"/>
      <c r="O230" s="1171" t="s">
        <v>10</v>
      </c>
      <c r="P230" s="1171"/>
      <c r="Q230" s="1171" t="s">
        <v>11</v>
      </c>
      <c r="R230" s="1171"/>
      <c r="S230" s="1171" t="s">
        <v>12</v>
      </c>
      <c r="T230" s="1171"/>
      <c r="U230" s="1171" t="s">
        <v>13</v>
      </c>
      <c r="V230" s="1171"/>
      <c r="W230" s="1171" t="s">
        <v>14</v>
      </c>
      <c r="X230" s="1171"/>
      <c r="Y230" s="1171" t="s">
        <v>15</v>
      </c>
      <c r="Z230" s="1193"/>
      <c r="AA230" s="1170" t="s">
        <v>704</v>
      </c>
      <c r="AB230" s="1171"/>
      <c r="AC230" s="1172"/>
      <c r="AD230" s="1205" t="s">
        <v>269</v>
      </c>
      <c r="AE230" s="1171"/>
      <c r="AF230" s="1172"/>
    </row>
    <row r="231" spans="1:33" ht="36" customHeight="1" x14ac:dyDescent="0.2">
      <c r="A231" s="1184"/>
      <c r="B231" s="1182"/>
      <c r="C231" s="1183"/>
      <c r="D231" s="1184"/>
      <c r="E231" s="1182"/>
      <c r="F231" s="1185"/>
      <c r="G231" s="1200" t="s">
        <v>0</v>
      </c>
      <c r="H231" s="1201"/>
      <c r="I231" s="1201"/>
      <c r="J231" s="1201"/>
      <c r="K231" s="1201"/>
      <c r="L231" s="1201"/>
      <c r="M231" s="1201"/>
      <c r="N231" s="1201"/>
      <c r="O231" s="1201"/>
      <c r="P231" s="1201"/>
      <c r="Q231" s="1201"/>
      <c r="R231" s="1201"/>
      <c r="S231" s="1201"/>
      <c r="T231" s="1201"/>
      <c r="U231" s="1201"/>
      <c r="V231" s="1201"/>
      <c r="W231" s="1201"/>
      <c r="X231" s="1201"/>
      <c r="Y231" s="1201"/>
      <c r="Z231" s="1202"/>
      <c r="AA231" s="1184"/>
      <c r="AB231" s="1182"/>
      <c r="AC231" s="1185"/>
      <c r="AD231" s="1186"/>
      <c r="AE231" s="1182"/>
      <c r="AF231" s="1185"/>
    </row>
    <row r="232" spans="1:33" ht="21" customHeight="1" thickBot="1" x14ac:dyDescent="0.25">
      <c r="A232" s="1206"/>
      <c r="B232" s="1207"/>
      <c r="C232" s="1208"/>
      <c r="D232" s="87" t="s">
        <v>18</v>
      </c>
      <c r="E232" s="81" t="s">
        <v>16</v>
      </c>
      <c r="F232" s="170" t="s">
        <v>17</v>
      </c>
      <c r="G232" s="171" t="s">
        <v>16</v>
      </c>
      <c r="H232" s="81" t="s">
        <v>17</v>
      </c>
      <c r="I232" s="81" t="s">
        <v>16</v>
      </c>
      <c r="J232" s="81" t="s">
        <v>17</v>
      </c>
      <c r="K232" s="81" t="s">
        <v>16</v>
      </c>
      <c r="L232" s="81" t="s">
        <v>17</v>
      </c>
      <c r="M232" s="81" t="s">
        <v>16</v>
      </c>
      <c r="N232" s="81" t="s">
        <v>17</v>
      </c>
      <c r="O232" s="81" t="s">
        <v>16</v>
      </c>
      <c r="P232" s="81" t="s">
        <v>17</v>
      </c>
      <c r="Q232" s="81" t="s">
        <v>16</v>
      </c>
      <c r="R232" s="81" t="s">
        <v>17</v>
      </c>
      <c r="S232" s="81" t="s">
        <v>16</v>
      </c>
      <c r="T232" s="81" t="s">
        <v>17</v>
      </c>
      <c r="U232" s="81" t="s">
        <v>16</v>
      </c>
      <c r="V232" s="81" t="s">
        <v>17</v>
      </c>
      <c r="W232" s="81" t="s">
        <v>16</v>
      </c>
      <c r="X232" s="81" t="s">
        <v>17</v>
      </c>
      <c r="Y232" s="81" t="s">
        <v>16</v>
      </c>
      <c r="Z232" s="173" t="s">
        <v>17</v>
      </c>
      <c r="AA232" s="87" t="s">
        <v>18</v>
      </c>
      <c r="AB232" s="81" t="s">
        <v>16</v>
      </c>
      <c r="AC232" s="170" t="s">
        <v>17</v>
      </c>
      <c r="AD232" s="171" t="s">
        <v>18</v>
      </c>
      <c r="AE232" s="81" t="s">
        <v>16</v>
      </c>
      <c r="AF232" s="170" t="s">
        <v>17</v>
      </c>
    </row>
    <row r="233" spans="1:33" ht="30.75" customHeight="1" x14ac:dyDescent="0.2">
      <c r="A233" s="145" t="s">
        <v>79</v>
      </c>
      <c r="B233" s="146" t="s">
        <v>270</v>
      </c>
      <c r="C233" s="734" t="s">
        <v>23</v>
      </c>
      <c r="D233" s="166" t="s">
        <v>542</v>
      </c>
      <c r="E233" s="85" t="s">
        <v>542</v>
      </c>
      <c r="F233" s="167" t="s">
        <v>542</v>
      </c>
      <c r="G233" s="186">
        <v>0</v>
      </c>
      <c r="H233" s="732">
        <v>0</v>
      </c>
      <c r="I233" s="732">
        <v>0</v>
      </c>
      <c r="J233" s="732">
        <v>0</v>
      </c>
      <c r="K233" s="85">
        <v>0</v>
      </c>
      <c r="L233" s="85">
        <v>0</v>
      </c>
      <c r="M233" s="148">
        <v>0</v>
      </c>
      <c r="N233" s="148">
        <v>0</v>
      </c>
      <c r="O233" s="148">
        <v>0</v>
      </c>
      <c r="P233" s="148">
        <v>0</v>
      </c>
      <c r="Q233" s="148">
        <v>0</v>
      </c>
      <c r="R233" s="148">
        <v>12</v>
      </c>
      <c r="S233" s="497">
        <f>AB233-Q233-O233-M233-K233-I233</f>
        <v>0</v>
      </c>
      <c r="T233" s="497">
        <f>AC233-R233-P233-N233-L233-J233</f>
        <v>0</v>
      </c>
      <c r="U233" s="732"/>
      <c r="V233" s="732"/>
      <c r="W233" s="732"/>
      <c r="X233" s="732"/>
      <c r="Y233" s="732"/>
      <c r="Z233" s="734"/>
      <c r="AA233" s="182">
        <v>12</v>
      </c>
      <c r="AB233" s="745">
        <v>0</v>
      </c>
      <c r="AC233" s="183">
        <v>12</v>
      </c>
      <c r="AD233" s="186" t="s">
        <v>542</v>
      </c>
      <c r="AE233" s="732" t="s">
        <v>542</v>
      </c>
      <c r="AF233" s="149" t="s">
        <v>542</v>
      </c>
      <c r="AG233" s="470"/>
    </row>
    <row r="234" spans="1:33" ht="30.75" customHeight="1" x14ac:dyDescent="0.2">
      <c r="A234" s="129" t="s">
        <v>82</v>
      </c>
      <c r="B234" s="130" t="s">
        <v>271</v>
      </c>
      <c r="C234" s="161" t="s">
        <v>23</v>
      </c>
      <c r="D234" s="95" t="s">
        <v>542</v>
      </c>
      <c r="E234" s="48" t="s">
        <v>542</v>
      </c>
      <c r="F234" s="96" t="s">
        <v>542</v>
      </c>
      <c r="G234" s="164">
        <v>0</v>
      </c>
      <c r="H234" s="41">
        <v>0</v>
      </c>
      <c r="I234" s="41">
        <v>0</v>
      </c>
      <c r="J234" s="41">
        <v>0</v>
      </c>
      <c r="K234" s="48">
        <v>0</v>
      </c>
      <c r="L234" s="48">
        <v>0</v>
      </c>
      <c r="M234" s="131">
        <v>0</v>
      </c>
      <c r="N234" s="131">
        <v>0</v>
      </c>
      <c r="O234" s="148">
        <v>0</v>
      </c>
      <c r="P234" s="148">
        <v>0</v>
      </c>
      <c r="Q234" s="148">
        <v>0</v>
      </c>
      <c r="R234" s="148">
        <v>1</v>
      </c>
      <c r="S234" s="497">
        <f t="shared" ref="S234:T247" si="7">AB234-Q234-O234-M234-K234-I234</f>
        <v>0</v>
      </c>
      <c r="T234" s="497">
        <f t="shared" si="7"/>
        <v>0</v>
      </c>
      <c r="U234" s="41"/>
      <c r="V234" s="41"/>
      <c r="W234" s="41"/>
      <c r="X234" s="41"/>
      <c r="Y234" s="41"/>
      <c r="Z234" s="161"/>
      <c r="AA234" s="184">
        <v>1</v>
      </c>
      <c r="AB234" s="112">
        <v>0</v>
      </c>
      <c r="AC234" s="185">
        <v>1</v>
      </c>
      <c r="AD234" s="164" t="s">
        <v>542</v>
      </c>
      <c r="AE234" s="41" t="s">
        <v>542</v>
      </c>
      <c r="AF234" s="108" t="s">
        <v>542</v>
      </c>
    </row>
    <row r="235" spans="1:33" ht="30.75" customHeight="1" x14ac:dyDescent="0.2">
      <c r="A235" s="129" t="s">
        <v>84</v>
      </c>
      <c r="B235" s="130" t="s">
        <v>272</v>
      </c>
      <c r="C235" s="161" t="s">
        <v>23</v>
      </c>
      <c r="D235" s="95" t="s">
        <v>542</v>
      </c>
      <c r="E235" s="48" t="s">
        <v>542</v>
      </c>
      <c r="F235" s="96" t="s">
        <v>542</v>
      </c>
      <c r="G235" s="164">
        <v>0</v>
      </c>
      <c r="H235" s="41">
        <v>0</v>
      </c>
      <c r="I235" s="41">
        <v>0</v>
      </c>
      <c r="J235" s="41">
        <v>0</v>
      </c>
      <c r="K235" s="48">
        <v>587</v>
      </c>
      <c r="L235" s="48">
        <v>602</v>
      </c>
      <c r="M235" s="131">
        <v>10261</v>
      </c>
      <c r="N235" s="131">
        <v>11116</v>
      </c>
      <c r="O235" s="148">
        <v>16568</v>
      </c>
      <c r="P235" s="148">
        <v>16281</v>
      </c>
      <c r="Q235" s="148">
        <v>8949</v>
      </c>
      <c r="R235" s="148">
        <v>9142</v>
      </c>
      <c r="S235" s="497">
        <f t="shared" si="7"/>
        <v>2575</v>
      </c>
      <c r="T235" s="497">
        <f t="shared" si="7"/>
        <v>2555</v>
      </c>
      <c r="U235" s="41"/>
      <c r="V235" s="41"/>
      <c r="W235" s="41"/>
      <c r="X235" s="41"/>
      <c r="Y235" s="41"/>
      <c r="Z235" s="161"/>
      <c r="AA235" s="184">
        <v>78636</v>
      </c>
      <c r="AB235" s="112">
        <v>38940</v>
      </c>
      <c r="AC235" s="185">
        <v>39696</v>
      </c>
      <c r="AD235" s="164" t="s">
        <v>542</v>
      </c>
      <c r="AE235" s="41" t="s">
        <v>542</v>
      </c>
      <c r="AF235" s="108" t="s">
        <v>542</v>
      </c>
    </row>
    <row r="236" spans="1:33" ht="31.5" customHeight="1" x14ac:dyDescent="0.2">
      <c r="A236" s="129" t="s">
        <v>95</v>
      </c>
      <c r="B236" s="130" t="s">
        <v>664</v>
      </c>
      <c r="C236" s="161" t="s">
        <v>23</v>
      </c>
      <c r="D236" s="95" t="s">
        <v>542</v>
      </c>
      <c r="E236" s="48" t="s">
        <v>542</v>
      </c>
      <c r="F236" s="96" t="s">
        <v>542</v>
      </c>
      <c r="G236" s="164">
        <v>0</v>
      </c>
      <c r="H236" s="41">
        <v>0</v>
      </c>
      <c r="I236" s="41">
        <v>0</v>
      </c>
      <c r="J236" s="41">
        <v>0</v>
      </c>
      <c r="K236" s="48">
        <v>0</v>
      </c>
      <c r="L236" s="48">
        <v>0</v>
      </c>
      <c r="M236" s="131">
        <v>0</v>
      </c>
      <c r="N236" s="131">
        <v>0</v>
      </c>
      <c r="O236" s="148">
        <v>0</v>
      </c>
      <c r="P236" s="148">
        <v>0</v>
      </c>
      <c r="Q236" s="148">
        <v>0</v>
      </c>
      <c r="R236" s="148">
        <v>0</v>
      </c>
      <c r="S236" s="497">
        <f t="shared" si="7"/>
        <v>0</v>
      </c>
      <c r="T236" s="497">
        <f t="shared" si="7"/>
        <v>0</v>
      </c>
      <c r="U236" s="41"/>
      <c r="V236" s="41"/>
      <c r="W236" s="41"/>
      <c r="X236" s="41"/>
      <c r="Y236" s="41"/>
      <c r="Z236" s="161"/>
      <c r="AA236" s="184">
        <v>0</v>
      </c>
      <c r="AB236" s="112">
        <v>0</v>
      </c>
      <c r="AC236" s="185">
        <v>0</v>
      </c>
      <c r="AD236" s="164" t="s">
        <v>542</v>
      </c>
      <c r="AE236" s="41" t="s">
        <v>542</v>
      </c>
      <c r="AF236" s="108" t="s">
        <v>542</v>
      </c>
    </row>
    <row r="237" spans="1:33" ht="27.75" customHeight="1" x14ac:dyDescent="0.2">
      <c r="A237" s="129" t="s">
        <v>277</v>
      </c>
      <c r="B237" s="130" t="s">
        <v>273</v>
      </c>
      <c r="C237" s="161" t="s">
        <v>23</v>
      </c>
      <c r="D237" s="95" t="s">
        <v>542</v>
      </c>
      <c r="E237" s="48" t="s">
        <v>542</v>
      </c>
      <c r="F237" s="96" t="s">
        <v>542</v>
      </c>
      <c r="G237" s="164">
        <v>0</v>
      </c>
      <c r="H237" s="41">
        <v>0</v>
      </c>
      <c r="I237" s="41">
        <v>0</v>
      </c>
      <c r="J237" s="41">
        <v>0</v>
      </c>
      <c r="K237" s="48">
        <v>3</v>
      </c>
      <c r="L237" s="48">
        <v>35</v>
      </c>
      <c r="M237" s="131">
        <v>98</v>
      </c>
      <c r="N237" s="131">
        <v>691</v>
      </c>
      <c r="O237" s="148">
        <v>253</v>
      </c>
      <c r="P237" s="148">
        <v>1696</v>
      </c>
      <c r="Q237" s="148">
        <v>272</v>
      </c>
      <c r="R237" s="148">
        <v>1839</v>
      </c>
      <c r="S237" s="497">
        <f t="shared" si="7"/>
        <v>45</v>
      </c>
      <c r="T237" s="497">
        <f t="shared" si="7"/>
        <v>851</v>
      </c>
      <c r="U237" s="41"/>
      <c r="V237" s="41"/>
      <c r="W237" s="41"/>
      <c r="X237" s="41"/>
      <c r="Y237" s="41"/>
      <c r="Z237" s="161"/>
      <c r="AA237" s="184">
        <v>5783</v>
      </c>
      <c r="AB237" s="112">
        <v>671</v>
      </c>
      <c r="AC237" s="185">
        <v>5112</v>
      </c>
      <c r="AD237" s="164" t="s">
        <v>542</v>
      </c>
      <c r="AE237" s="41" t="s">
        <v>542</v>
      </c>
      <c r="AF237" s="108" t="s">
        <v>542</v>
      </c>
    </row>
    <row r="238" spans="1:33" ht="25.5" x14ac:dyDescent="0.2">
      <c r="A238" s="129" t="s">
        <v>86</v>
      </c>
      <c r="B238" s="130" t="s">
        <v>665</v>
      </c>
      <c r="C238" s="161" t="s">
        <v>23</v>
      </c>
      <c r="D238" s="95" t="s">
        <v>542</v>
      </c>
      <c r="E238" s="48" t="s">
        <v>542</v>
      </c>
      <c r="F238" s="96" t="s">
        <v>542</v>
      </c>
      <c r="G238" s="164">
        <v>0</v>
      </c>
      <c r="H238" s="41">
        <v>0</v>
      </c>
      <c r="I238" s="41">
        <v>0</v>
      </c>
      <c r="J238" s="41">
        <v>0</v>
      </c>
      <c r="K238" s="48">
        <v>587</v>
      </c>
      <c r="L238" s="48">
        <v>602</v>
      </c>
      <c r="M238" s="131">
        <v>10261</v>
      </c>
      <c r="N238" s="131">
        <v>11124</v>
      </c>
      <c r="O238" s="148">
        <v>16570</v>
      </c>
      <c r="P238" s="148">
        <v>16301</v>
      </c>
      <c r="Q238" s="148">
        <v>8948</v>
      </c>
      <c r="R238" s="148">
        <v>9151</v>
      </c>
      <c r="S238" s="497">
        <f t="shared" si="7"/>
        <v>2575</v>
      </c>
      <c r="T238" s="497">
        <f t="shared" si="7"/>
        <v>2575</v>
      </c>
      <c r="U238" s="41"/>
      <c r="V238" s="41"/>
      <c r="W238" s="41"/>
      <c r="X238" s="41"/>
      <c r="Y238" s="41"/>
      <c r="Z238" s="161"/>
      <c r="AA238" s="184">
        <v>78694</v>
      </c>
      <c r="AB238" s="112">
        <v>38941</v>
      </c>
      <c r="AC238" s="185">
        <v>39753</v>
      </c>
      <c r="AD238" s="164" t="s">
        <v>542</v>
      </c>
      <c r="AE238" s="41" t="s">
        <v>542</v>
      </c>
      <c r="AF238" s="108" t="s">
        <v>542</v>
      </c>
    </row>
    <row r="239" spans="1:33" ht="25.5" x14ac:dyDescent="0.2">
      <c r="A239" s="129" t="s">
        <v>88</v>
      </c>
      <c r="B239" s="130" t="s">
        <v>666</v>
      </c>
      <c r="C239" s="161" t="s">
        <v>23</v>
      </c>
      <c r="D239" s="95" t="s">
        <v>542</v>
      </c>
      <c r="E239" s="48" t="s">
        <v>542</v>
      </c>
      <c r="F239" s="96" t="s">
        <v>542</v>
      </c>
      <c r="G239" s="164">
        <v>0</v>
      </c>
      <c r="H239" s="41">
        <v>0</v>
      </c>
      <c r="I239" s="41">
        <v>0</v>
      </c>
      <c r="J239" s="41">
        <v>0</v>
      </c>
      <c r="K239" s="48">
        <v>0</v>
      </c>
      <c r="L239" s="48">
        <v>5</v>
      </c>
      <c r="M239" s="131">
        <v>16</v>
      </c>
      <c r="N239" s="131">
        <v>53</v>
      </c>
      <c r="O239" s="148">
        <v>40</v>
      </c>
      <c r="P239" s="148">
        <v>169</v>
      </c>
      <c r="Q239" s="148">
        <v>65</v>
      </c>
      <c r="R239" s="148">
        <v>313</v>
      </c>
      <c r="S239" s="497">
        <f t="shared" si="7"/>
        <v>7</v>
      </c>
      <c r="T239" s="497">
        <f t="shared" si="7"/>
        <v>122</v>
      </c>
      <c r="U239" s="41"/>
      <c r="V239" s="41"/>
      <c r="W239" s="41"/>
      <c r="X239" s="41"/>
      <c r="Y239" s="41"/>
      <c r="Z239" s="161"/>
      <c r="AA239" s="184">
        <v>790</v>
      </c>
      <c r="AB239" s="112">
        <v>128</v>
      </c>
      <c r="AC239" s="185">
        <v>662</v>
      </c>
      <c r="AD239" s="164" t="s">
        <v>542</v>
      </c>
      <c r="AE239" s="41" t="s">
        <v>542</v>
      </c>
      <c r="AF239" s="108" t="s">
        <v>542</v>
      </c>
    </row>
    <row r="240" spans="1:33" ht="42.75" customHeight="1" x14ac:dyDescent="0.2">
      <c r="A240" s="129" t="s">
        <v>103</v>
      </c>
      <c r="B240" s="130" t="s">
        <v>667</v>
      </c>
      <c r="C240" s="161" t="s">
        <v>23</v>
      </c>
      <c r="D240" s="95" t="s">
        <v>542</v>
      </c>
      <c r="E240" s="48" t="s">
        <v>542</v>
      </c>
      <c r="F240" s="96" t="s">
        <v>542</v>
      </c>
      <c r="G240" s="164">
        <v>0</v>
      </c>
      <c r="H240" s="41">
        <v>0</v>
      </c>
      <c r="I240" s="41">
        <v>0</v>
      </c>
      <c r="J240" s="41">
        <v>0</v>
      </c>
      <c r="K240" s="48">
        <v>0</v>
      </c>
      <c r="L240" s="48">
        <v>0</v>
      </c>
      <c r="M240" s="131">
        <v>0</v>
      </c>
      <c r="N240" s="131">
        <v>0</v>
      </c>
      <c r="O240" s="148">
        <v>0</v>
      </c>
      <c r="P240" s="148">
        <v>0</v>
      </c>
      <c r="Q240" s="148">
        <v>0</v>
      </c>
      <c r="R240" s="148">
        <v>0</v>
      </c>
      <c r="S240" s="497">
        <f t="shared" si="7"/>
        <v>0</v>
      </c>
      <c r="T240" s="497">
        <f t="shared" si="7"/>
        <v>0</v>
      </c>
      <c r="U240" s="41"/>
      <c r="V240" s="41"/>
      <c r="W240" s="41"/>
      <c r="X240" s="41"/>
      <c r="Y240" s="41"/>
      <c r="Z240" s="161"/>
      <c r="AA240" s="184">
        <v>0</v>
      </c>
      <c r="AB240" s="112">
        <v>0</v>
      </c>
      <c r="AC240" s="185">
        <v>0</v>
      </c>
      <c r="AD240" s="164" t="s">
        <v>542</v>
      </c>
      <c r="AE240" s="41" t="s">
        <v>542</v>
      </c>
      <c r="AF240" s="108" t="s">
        <v>542</v>
      </c>
    </row>
    <row r="241" spans="1:32" ht="29.25" customHeight="1" x14ac:dyDescent="0.2">
      <c r="A241" s="129" t="s">
        <v>143</v>
      </c>
      <c r="B241" s="130" t="s">
        <v>668</v>
      </c>
      <c r="C241" s="161" t="s">
        <v>23</v>
      </c>
      <c r="D241" s="95" t="s">
        <v>542</v>
      </c>
      <c r="E241" s="48" t="s">
        <v>542</v>
      </c>
      <c r="F241" s="96" t="s">
        <v>542</v>
      </c>
      <c r="G241" s="164">
        <v>0</v>
      </c>
      <c r="H241" s="41">
        <v>0</v>
      </c>
      <c r="I241" s="41">
        <v>0</v>
      </c>
      <c r="J241" s="41">
        <v>0</v>
      </c>
      <c r="K241" s="48">
        <v>189</v>
      </c>
      <c r="L241" s="48">
        <v>241</v>
      </c>
      <c r="M241" s="131">
        <v>9817</v>
      </c>
      <c r="N241" s="131">
        <v>10615</v>
      </c>
      <c r="O241" s="148">
        <v>11684</v>
      </c>
      <c r="P241" s="148">
        <v>11809</v>
      </c>
      <c r="Q241" s="148">
        <v>6681</v>
      </c>
      <c r="R241" s="148">
        <v>6932</v>
      </c>
      <c r="S241" s="497">
        <f t="shared" si="7"/>
        <v>822</v>
      </c>
      <c r="T241" s="497">
        <f t="shared" si="7"/>
        <v>1006</v>
      </c>
      <c r="U241" s="41"/>
      <c r="V241" s="41"/>
      <c r="W241" s="41"/>
      <c r="X241" s="41"/>
      <c r="Y241" s="41"/>
      <c r="Z241" s="161"/>
      <c r="AA241" s="184">
        <v>59796</v>
      </c>
      <c r="AB241" s="112">
        <v>29193</v>
      </c>
      <c r="AC241" s="185">
        <v>30603</v>
      </c>
      <c r="AD241" s="164" t="s">
        <v>542</v>
      </c>
      <c r="AE241" s="41" t="s">
        <v>542</v>
      </c>
      <c r="AF241" s="108" t="s">
        <v>542</v>
      </c>
    </row>
    <row r="242" spans="1:32" ht="30.75" customHeight="1" x14ac:dyDescent="0.2">
      <c r="A242" s="129" t="s">
        <v>669</v>
      </c>
      <c r="B242" s="130" t="s">
        <v>670</v>
      </c>
      <c r="C242" s="161" t="s">
        <v>23</v>
      </c>
      <c r="D242" s="95" t="s">
        <v>542</v>
      </c>
      <c r="E242" s="48" t="s">
        <v>542</v>
      </c>
      <c r="F242" s="96" t="s">
        <v>542</v>
      </c>
      <c r="G242" s="164">
        <v>0</v>
      </c>
      <c r="H242" s="41">
        <v>0</v>
      </c>
      <c r="I242" s="41">
        <v>0</v>
      </c>
      <c r="J242" s="41">
        <v>0</v>
      </c>
      <c r="K242" s="48">
        <v>0</v>
      </c>
      <c r="L242" s="48">
        <v>0</v>
      </c>
      <c r="M242" s="131">
        <v>0</v>
      </c>
      <c r="N242" s="131">
        <v>1</v>
      </c>
      <c r="O242" s="148">
        <v>0</v>
      </c>
      <c r="P242" s="148">
        <v>0</v>
      </c>
      <c r="Q242" s="148">
        <v>11</v>
      </c>
      <c r="R242" s="148">
        <v>32</v>
      </c>
      <c r="S242" s="497">
        <f t="shared" si="7"/>
        <v>0</v>
      </c>
      <c r="T242" s="497">
        <f t="shared" si="7"/>
        <v>1</v>
      </c>
      <c r="U242" s="41"/>
      <c r="V242" s="41"/>
      <c r="W242" s="41"/>
      <c r="X242" s="41"/>
      <c r="Y242" s="41"/>
      <c r="Z242" s="161"/>
      <c r="AA242" s="184">
        <v>45</v>
      </c>
      <c r="AB242" s="112">
        <v>11</v>
      </c>
      <c r="AC242" s="185">
        <v>34</v>
      </c>
      <c r="AD242" s="164" t="s">
        <v>542</v>
      </c>
      <c r="AE242" s="41" t="s">
        <v>542</v>
      </c>
      <c r="AF242" s="108" t="s">
        <v>542</v>
      </c>
    </row>
    <row r="243" spans="1:32" ht="30" customHeight="1" x14ac:dyDescent="0.2">
      <c r="A243" s="129" t="s">
        <v>671</v>
      </c>
      <c r="B243" s="130" t="s">
        <v>672</v>
      </c>
      <c r="C243" s="161" t="s">
        <v>23</v>
      </c>
      <c r="D243" s="95" t="s">
        <v>542</v>
      </c>
      <c r="E243" s="48" t="s">
        <v>542</v>
      </c>
      <c r="F243" s="96" t="s">
        <v>542</v>
      </c>
      <c r="G243" s="164">
        <v>0</v>
      </c>
      <c r="H243" s="41">
        <v>0</v>
      </c>
      <c r="I243" s="41">
        <v>0</v>
      </c>
      <c r="J243" s="41">
        <v>0</v>
      </c>
      <c r="K243" s="48">
        <v>3</v>
      </c>
      <c r="L243" s="48">
        <v>35</v>
      </c>
      <c r="M243" s="131">
        <v>98</v>
      </c>
      <c r="N243" s="131">
        <v>690</v>
      </c>
      <c r="O243" s="148">
        <v>253</v>
      </c>
      <c r="P243" s="148">
        <v>1696</v>
      </c>
      <c r="Q243" s="148">
        <v>261</v>
      </c>
      <c r="R243" s="148">
        <v>1819</v>
      </c>
      <c r="S243" s="497">
        <f t="shared" si="7"/>
        <v>45</v>
      </c>
      <c r="T243" s="497">
        <f t="shared" si="7"/>
        <v>850</v>
      </c>
      <c r="U243" s="41"/>
      <c r="V243" s="41"/>
      <c r="W243" s="41"/>
      <c r="X243" s="41"/>
      <c r="Y243" s="41"/>
      <c r="Z243" s="161"/>
      <c r="AA243" s="184">
        <v>5750</v>
      </c>
      <c r="AB243" s="112">
        <v>660</v>
      </c>
      <c r="AC243" s="185">
        <v>5090</v>
      </c>
      <c r="AD243" s="164" t="s">
        <v>542</v>
      </c>
      <c r="AE243" s="41" t="s">
        <v>542</v>
      </c>
      <c r="AF243" s="108" t="s">
        <v>542</v>
      </c>
    </row>
    <row r="244" spans="1:32" ht="33.75" customHeight="1" x14ac:dyDescent="0.2">
      <c r="A244" s="129" t="s">
        <v>673</v>
      </c>
      <c r="B244" s="130" t="s">
        <v>674</v>
      </c>
      <c r="C244" s="161" t="s">
        <v>23</v>
      </c>
      <c r="D244" s="95" t="s">
        <v>542</v>
      </c>
      <c r="E244" s="48" t="s">
        <v>542</v>
      </c>
      <c r="F244" s="96" t="s">
        <v>542</v>
      </c>
      <c r="G244" s="164">
        <v>0</v>
      </c>
      <c r="H244" s="41">
        <v>0</v>
      </c>
      <c r="I244" s="41">
        <v>0</v>
      </c>
      <c r="J244" s="41">
        <v>0</v>
      </c>
      <c r="K244" s="48">
        <v>2</v>
      </c>
      <c r="L244" s="48">
        <v>1</v>
      </c>
      <c r="M244" s="131">
        <v>341</v>
      </c>
      <c r="N244" s="131">
        <v>349</v>
      </c>
      <c r="O244" s="148">
        <v>354</v>
      </c>
      <c r="P244" s="148">
        <v>456</v>
      </c>
      <c r="Q244" s="148">
        <v>163</v>
      </c>
      <c r="R244" s="148">
        <v>204</v>
      </c>
      <c r="S244" s="497">
        <f t="shared" si="7"/>
        <v>0</v>
      </c>
      <c r="T244" s="497">
        <f t="shared" si="7"/>
        <v>0</v>
      </c>
      <c r="U244" s="41"/>
      <c r="V244" s="41"/>
      <c r="W244" s="41"/>
      <c r="X244" s="41"/>
      <c r="Y244" s="41"/>
      <c r="Z244" s="161"/>
      <c r="AA244" s="184">
        <v>1870</v>
      </c>
      <c r="AB244" s="112">
        <v>860</v>
      </c>
      <c r="AC244" s="185">
        <v>1010</v>
      </c>
      <c r="AD244" s="164" t="s">
        <v>542</v>
      </c>
      <c r="AE244" s="41" t="s">
        <v>542</v>
      </c>
      <c r="AF244" s="108" t="s">
        <v>542</v>
      </c>
    </row>
    <row r="245" spans="1:32" ht="33.75" customHeight="1" x14ac:dyDescent="0.2">
      <c r="A245" s="129" t="s">
        <v>278</v>
      </c>
      <c r="B245" s="130" t="s">
        <v>274</v>
      </c>
      <c r="C245" s="161" t="s">
        <v>23</v>
      </c>
      <c r="D245" s="95" t="s">
        <v>542</v>
      </c>
      <c r="E245" s="48" t="s">
        <v>542</v>
      </c>
      <c r="F245" s="96" t="s">
        <v>542</v>
      </c>
      <c r="G245" s="164">
        <v>0</v>
      </c>
      <c r="H245" s="41">
        <v>0</v>
      </c>
      <c r="I245" s="41">
        <v>0</v>
      </c>
      <c r="J245" s="41">
        <v>0</v>
      </c>
      <c r="K245" s="48">
        <v>12</v>
      </c>
      <c r="L245" s="48">
        <v>3</v>
      </c>
      <c r="M245" s="131">
        <v>214</v>
      </c>
      <c r="N245" s="131">
        <v>161</v>
      </c>
      <c r="O245" s="148">
        <v>423</v>
      </c>
      <c r="P245" s="148">
        <v>257</v>
      </c>
      <c r="Q245" s="148">
        <v>214</v>
      </c>
      <c r="R245" s="148">
        <v>150</v>
      </c>
      <c r="S245" s="497">
        <f t="shared" si="7"/>
        <v>41</v>
      </c>
      <c r="T245" s="497">
        <f t="shared" si="7"/>
        <v>20</v>
      </c>
      <c r="U245" s="41"/>
      <c r="V245" s="41"/>
      <c r="W245" s="41"/>
      <c r="X245" s="41"/>
      <c r="Y245" s="41"/>
      <c r="Z245" s="161"/>
      <c r="AA245" s="184">
        <v>1495</v>
      </c>
      <c r="AB245" s="112">
        <v>904</v>
      </c>
      <c r="AC245" s="185">
        <v>591</v>
      </c>
      <c r="AD245" s="164" t="s">
        <v>542</v>
      </c>
      <c r="AE245" s="41" t="s">
        <v>542</v>
      </c>
      <c r="AF245" s="108" t="s">
        <v>542</v>
      </c>
    </row>
    <row r="246" spans="1:32" ht="33.75" customHeight="1" x14ac:dyDescent="0.2">
      <c r="A246" s="129" t="s">
        <v>133</v>
      </c>
      <c r="B246" s="130" t="s">
        <v>675</v>
      </c>
      <c r="C246" s="161" t="s">
        <v>23</v>
      </c>
      <c r="D246" s="95" t="s">
        <v>542</v>
      </c>
      <c r="E246" s="48" t="s">
        <v>542</v>
      </c>
      <c r="F246" s="96" t="s">
        <v>542</v>
      </c>
      <c r="G246" s="164">
        <v>0</v>
      </c>
      <c r="H246" s="41">
        <v>0</v>
      </c>
      <c r="I246" s="41">
        <v>0</v>
      </c>
      <c r="J246" s="41">
        <v>0</v>
      </c>
      <c r="K246" s="48">
        <v>26</v>
      </c>
      <c r="L246" s="48">
        <v>39</v>
      </c>
      <c r="M246" s="131">
        <v>7721</v>
      </c>
      <c r="N246" s="131">
        <v>8767</v>
      </c>
      <c r="O246" s="148">
        <v>11395</v>
      </c>
      <c r="P246" s="148">
        <v>12390</v>
      </c>
      <c r="Q246" s="148">
        <v>6255</v>
      </c>
      <c r="R246" s="148">
        <v>7613</v>
      </c>
      <c r="S246" s="497">
        <f t="shared" si="7"/>
        <v>2293</v>
      </c>
      <c r="T246" s="497">
        <f t="shared" si="7"/>
        <v>2694</v>
      </c>
      <c r="U246" s="41"/>
      <c r="V246" s="41"/>
      <c r="W246" s="41"/>
      <c r="X246" s="41"/>
      <c r="Y246" s="41"/>
      <c r="Z246" s="161"/>
      <c r="AA246" s="184">
        <v>59193</v>
      </c>
      <c r="AB246" s="112">
        <v>27690</v>
      </c>
      <c r="AC246" s="185">
        <v>31503</v>
      </c>
      <c r="AD246" s="164" t="s">
        <v>542</v>
      </c>
      <c r="AE246" s="41" t="s">
        <v>542</v>
      </c>
      <c r="AF246" s="108" t="s">
        <v>542</v>
      </c>
    </row>
    <row r="247" spans="1:32" ht="32.25" customHeight="1" x14ac:dyDescent="0.2">
      <c r="A247" s="132" t="s">
        <v>676</v>
      </c>
      <c r="B247" s="140" t="s">
        <v>685</v>
      </c>
      <c r="C247" s="161" t="s">
        <v>23</v>
      </c>
      <c r="D247" s="95" t="s">
        <v>542</v>
      </c>
      <c r="E247" s="48" t="s">
        <v>542</v>
      </c>
      <c r="F247" s="96" t="s">
        <v>542</v>
      </c>
      <c r="G247" s="164">
        <v>0</v>
      </c>
      <c r="H247" s="41">
        <v>0</v>
      </c>
      <c r="I247" s="41">
        <v>0</v>
      </c>
      <c r="J247" s="41">
        <v>0</v>
      </c>
      <c r="K247" s="48">
        <v>0</v>
      </c>
      <c r="L247" s="48">
        <v>0</v>
      </c>
      <c r="M247" s="131">
        <v>31</v>
      </c>
      <c r="N247" s="131">
        <v>39</v>
      </c>
      <c r="O247" s="148">
        <v>0</v>
      </c>
      <c r="P247" s="148">
        <v>0</v>
      </c>
      <c r="Q247" s="148">
        <v>4</v>
      </c>
      <c r="R247" s="148">
        <v>3</v>
      </c>
      <c r="S247" s="497">
        <f t="shared" si="7"/>
        <v>2</v>
      </c>
      <c r="T247" s="497">
        <f t="shared" si="7"/>
        <v>0</v>
      </c>
      <c r="U247" s="41"/>
      <c r="V247" s="41"/>
      <c r="W247" s="41"/>
      <c r="X247" s="41"/>
      <c r="Y247" s="41"/>
      <c r="Z247" s="161"/>
      <c r="AA247" s="184">
        <v>79</v>
      </c>
      <c r="AB247" s="112">
        <v>37</v>
      </c>
      <c r="AC247" s="185">
        <v>42</v>
      </c>
      <c r="AD247" s="164" t="s">
        <v>542</v>
      </c>
      <c r="AE247" s="41" t="s">
        <v>542</v>
      </c>
      <c r="AF247" s="108" t="s">
        <v>542</v>
      </c>
    </row>
    <row r="248" spans="1:32" ht="33" customHeight="1" x14ac:dyDescent="0.2">
      <c r="A248" s="101" t="s">
        <v>138</v>
      </c>
      <c r="B248" s="258" t="s">
        <v>686</v>
      </c>
      <c r="C248" s="161" t="s">
        <v>23</v>
      </c>
      <c r="D248" s="157">
        <v>57580</v>
      </c>
      <c r="E248" s="48" t="s">
        <v>57</v>
      </c>
      <c r="F248" s="96" t="s">
        <v>57</v>
      </c>
      <c r="G248" s="164" t="s">
        <v>57</v>
      </c>
      <c r="H248" s="41" t="s">
        <v>57</v>
      </c>
      <c r="I248" s="41" t="s">
        <v>57</v>
      </c>
      <c r="J248" s="41" t="s">
        <v>57</v>
      </c>
      <c r="K248" s="131">
        <v>558</v>
      </c>
      <c r="L248" s="131">
        <v>580</v>
      </c>
      <c r="M248" s="131">
        <v>7358</v>
      </c>
      <c r="N248" s="131">
        <v>8396</v>
      </c>
      <c r="O248" s="148">
        <v>10971</v>
      </c>
      <c r="P248" s="148">
        <v>11893</v>
      </c>
      <c r="Q248" s="148">
        <v>6319</v>
      </c>
      <c r="R248" s="148">
        <v>7674</v>
      </c>
      <c r="S248" s="497">
        <f>AB248-Q248-O248-M248-K248</f>
        <v>2286</v>
      </c>
      <c r="T248" s="497">
        <f>AC248-R248-P248-N248-L248</f>
        <v>2678</v>
      </c>
      <c r="U248" s="40"/>
      <c r="V248" s="40"/>
      <c r="W248" s="40"/>
      <c r="X248" s="40"/>
      <c r="Y248" s="40"/>
      <c r="Z248" s="153"/>
      <c r="AA248" s="184">
        <v>58713</v>
      </c>
      <c r="AB248" s="112">
        <v>27492</v>
      </c>
      <c r="AC248" s="185">
        <v>31221</v>
      </c>
      <c r="AD248" s="447">
        <f>AA248/D248</f>
        <v>1.0196769711705453</v>
      </c>
      <c r="AE248" s="48" t="s">
        <v>57</v>
      </c>
      <c r="AF248" s="96" t="s">
        <v>57</v>
      </c>
    </row>
    <row r="249" spans="1:32" ht="44.25" customHeight="1" x14ac:dyDescent="0.2">
      <c r="A249" s="129" t="s">
        <v>123</v>
      </c>
      <c r="B249" s="130" t="s">
        <v>677</v>
      </c>
      <c r="C249" s="161" t="s">
        <v>23</v>
      </c>
      <c r="D249" s="95" t="s">
        <v>542</v>
      </c>
      <c r="E249" s="48" t="s">
        <v>542</v>
      </c>
      <c r="F249" s="96" t="s">
        <v>542</v>
      </c>
      <c r="G249" s="164">
        <v>0</v>
      </c>
      <c r="H249" s="41">
        <v>0</v>
      </c>
      <c r="I249" s="41">
        <v>0</v>
      </c>
      <c r="J249" s="41">
        <v>0</v>
      </c>
      <c r="K249" s="48">
        <v>0</v>
      </c>
      <c r="L249" s="48">
        <v>0</v>
      </c>
      <c r="M249" s="131" t="s">
        <v>57</v>
      </c>
      <c r="N249" s="131" t="s">
        <v>57</v>
      </c>
      <c r="O249" s="48" t="s">
        <v>57</v>
      </c>
      <c r="P249" s="48" t="s">
        <v>57</v>
      </c>
      <c r="Q249" s="48" t="s">
        <v>57</v>
      </c>
      <c r="R249" s="48" t="s">
        <v>57</v>
      </c>
      <c r="S249" s="497" t="s">
        <v>57</v>
      </c>
      <c r="T249" s="497" t="s">
        <v>57</v>
      </c>
      <c r="U249" s="41"/>
      <c r="V249" s="41"/>
      <c r="W249" s="41"/>
      <c r="X249" s="41"/>
      <c r="Y249" s="41"/>
      <c r="Z249" s="161"/>
      <c r="AA249" s="157">
        <v>18</v>
      </c>
      <c r="AB249" s="112" t="s">
        <v>57</v>
      </c>
      <c r="AC249" s="185" t="s">
        <v>57</v>
      </c>
      <c r="AD249" s="164" t="s">
        <v>542</v>
      </c>
      <c r="AE249" s="41" t="s">
        <v>542</v>
      </c>
      <c r="AF249" s="108" t="s">
        <v>542</v>
      </c>
    </row>
    <row r="250" spans="1:32" ht="44.25" customHeight="1" x14ac:dyDescent="0.2">
      <c r="A250" s="129" t="s">
        <v>129</v>
      </c>
      <c r="B250" s="130" t="s">
        <v>678</v>
      </c>
      <c r="C250" s="161" t="s">
        <v>23</v>
      </c>
      <c r="D250" s="95" t="s">
        <v>542</v>
      </c>
      <c r="E250" s="48" t="s">
        <v>542</v>
      </c>
      <c r="F250" s="96" t="s">
        <v>542</v>
      </c>
      <c r="G250" s="164">
        <v>0</v>
      </c>
      <c r="H250" s="41">
        <v>0</v>
      </c>
      <c r="I250" s="41">
        <v>0</v>
      </c>
      <c r="J250" s="41">
        <v>0</v>
      </c>
      <c r="K250" s="48">
        <v>0</v>
      </c>
      <c r="L250" s="48">
        <v>0</v>
      </c>
      <c r="M250" s="131" t="s">
        <v>57</v>
      </c>
      <c r="N250" s="131" t="s">
        <v>57</v>
      </c>
      <c r="O250" s="48" t="s">
        <v>57</v>
      </c>
      <c r="P250" s="48" t="s">
        <v>57</v>
      </c>
      <c r="Q250" s="48" t="s">
        <v>57</v>
      </c>
      <c r="R250" s="48" t="s">
        <v>57</v>
      </c>
      <c r="S250" s="497" t="s">
        <v>57</v>
      </c>
      <c r="T250" s="497" t="s">
        <v>57</v>
      </c>
      <c r="U250" s="41"/>
      <c r="V250" s="41"/>
      <c r="W250" s="41"/>
      <c r="X250" s="41"/>
      <c r="Y250" s="41"/>
      <c r="Z250" s="161"/>
      <c r="AA250" s="157">
        <v>84</v>
      </c>
      <c r="AB250" s="112" t="s">
        <v>57</v>
      </c>
      <c r="AC250" s="185" t="s">
        <v>57</v>
      </c>
      <c r="AD250" s="164" t="s">
        <v>542</v>
      </c>
      <c r="AE250" s="41" t="s">
        <v>542</v>
      </c>
      <c r="AF250" s="108" t="s">
        <v>542</v>
      </c>
    </row>
    <row r="251" spans="1:32" ht="41.25" customHeight="1" x14ac:dyDescent="0.2">
      <c r="A251" s="129" t="s">
        <v>679</v>
      </c>
      <c r="B251" s="130" t="s">
        <v>680</v>
      </c>
      <c r="C251" s="161" t="s">
        <v>23</v>
      </c>
      <c r="D251" s="95" t="s">
        <v>542</v>
      </c>
      <c r="E251" s="48" t="s">
        <v>542</v>
      </c>
      <c r="F251" s="96" t="s">
        <v>542</v>
      </c>
      <c r="G251" s="164">
        <v>0</v>
      </c>
      <c r="H251" s="41">
        <v>0</v>
      </c>
      <c r="I251" s="41">
        <v>0</v>
      </c>
      <c r="J251" s="41">
        <v>0</v>
      </c>
      <c r="K251" s="48">
        <v>0</v>
      </c>
      <c r="L251" s="48">
        <v>0</v>
      </c>
      <c r="M251" s="131" t="s">
        <v>57</v>
      </c>
      <c r="N251" s="131" t="s">
        <v>57</v>
      </c>
      <c r="O251" s="48" t="s">
        <v>57</v>
      </c>
      <c r="P251" s="48" t="s">
        <v>57</v>
      </c>
      <c r="Q251" s="48" t="s">
        <v>57</v>
      </c>
      <c r="R251" s="48" t="s">
        <v>57</v>
      </c>
      <c r="S251" s="497" t="s">
        <v>57</v>
      </c>
      <c r="T251" s="497" t="s">
        <v>57</v>
      </c>
      <c r="U251" s="41"/>
      <c r="V251" s="41"/>
      <c r="W251" s="41"/>
      <c r="X251" s="41"/>
      <c r="Y251" s="41"/>
      <c r="Z251" s="161"/>
      <c r="AA251" s="157">
        <v>88</v>
      </c>
      <c r="AB251" s="112" t="s">
        <v>57</v>
      </c>
      <c r="AC251" s="185" t="s">
        <v>57</v>
      </c>
      <c r="AD251" s="164" t="s">
        <v>542</v>
      </c>
      <c r="AE251" s="41" t="s">
        <v>542</v>
      </c>
      <c r="AF251" s="108" t="s">
        <v>542</v>
      </c>
    </row>
    <row r="252" spans="1:32" ht="49.5" customHeight="1" x14ac:dyDescent="0.2">
      <c r="A252" s="129" t="s">
        <v>148</v>
      </c>
      <c r="B252" s="130" t="s">
        <v>681</v>
      </c>
      <c r="C252" s="161" t="s">
        <v>23</v>
      </c>
      <c r="D252" s="95" t="s">
        <v>542</v>
      </c>
      <c r="E252" s="48" t="s">
        <v>542</v>
      </c>
      <c r="F252" s="96" t="s">
        <v>542</v>
      </c>
      <c r="G252" s="164">
        <v>0</v>
      </c>
      <c r="H252" s="41">
        <v>0</v>
      </c>
      <c r="I252" s="41">
        <v>0</v>
      </c>
      <c r="J252" s="41">
        <v>0</v>
      </c>
      <c r="K252" s="48">
        <v>0</v>
      </c>
      <c r="L252" s="48">
        <v>0</v>
      </c>
      <c r="M252" s="131" t="s">
        <v>57</v>
      </c>
      <c r="N252" s="131" t="s">
        <v>57</v>
      </c>
      <c r="O252" s="48" t="s">
        <v>57</v>
      </c>
      <c r="P252" s="48" t="s">
        <v>57</v>
      </c>
      <c r="Q252" s="48" t="s">
        <v>57</v>
      </c>
      <c r="R252" s="48" t="s">
        <v>57</v>
      </c>
      <c r="S252" s="497" t="s">
        <v>57</v>
      </c>
      <c r="T252" s="497" t="s">
        <v>57</v>
      </c>
      <c r="U252" s="41"/>
      <c r="V252" s="41"/>
      <c r="W252" s="41"/>
      <c r="X252" s="41"/>
      <c r="Y252" s="41"/>
      <c r="Z252" s="161"/>
      <c r="AA252" s="184">
        <v>2</v>
      </c>
      <c r="AB252" s="112" t="s">
        <v>57</v>
      </c>
      <c r="AC252" s="185" t="s">
        <v>57</v>
      </c>
      <c r="AD252" s="164" t="s">
        <v>542</v>
      </c>
      <c r="AE252" s="41" t="s">
        <v>542</v>
      </c>
      <c r="AF252" s="108" t="s">
        <v>542</v>
      </c>
    </row>
    <row r="253" spans="1:32" ht="26.25" customHeight="1" thickBot="1" x14ac:dyDescent="0.25">
      <c r="A253" s="1393" t="s">
        <v>705</v>
      </c>
      <c r="B253" s="1394"/>
      <c r="C253" s="197"/>
      <c r="D253" s="1395"/>
      <c r="E253" s="1391"/>
      <c r="F253" s="1392"/>
      <c r="G253" s="1396">
        <v>0</v>
      </c>
      <c r="H253" s="1244"/>
      <c r="I253" s="1244">
        <v>0</v>
      </c>
      <c r="J253" s="1244"/>
      <c r="K253" s="1384">
        <v>1227</v>
      </c>
      <c r="L253" s="1384"/>
      <c r="M253" s="1384">
        <v>22166</v>
      </c>
      <c r="N253" s="1397"/>
      <c r="O253" s="1384">
        <v>34798</v>
      </c>
      <c r="P253" s="1397"/>
      <c r="Q253" s="1384">
        <v>20214</v>
      </c>
      <c r="R253" s="1397"/>
      <c r="S253" s="1385">
        <f>AA253-Q253-O253-M253-K253</f>
        <v>6026</v>
      </c>
      <c r="T253" s="1401"/>
      <c r="U253" s="1391"/>
      <c r="V253" s="1391"/>
      <c r="W253" s="1391"/>
      <c r="X253" s="1391"/>
      <c r="Y253" s="763"/>
      <c r="Z253" s="197"/>
      <c r="AA253" s="1387">
        <v>84431</v>
      </c>
      <c r="AB253" s="1402"/>
      <c r="AC253" s="1403"/>
      <c r="AD253" s="1390"/>
      <c r="AE253" s="1391"/>
      <c r="AF253" s="1392"/>
    </row>
    <row r="254" spans="1:32" ht="10.5" customHeight="1" x14ac:dyDescent="0.2">
      <c r="A254" s="20"/>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row>
    <row r="255" spans="1:32" ht="15" x14ac:dyDescent="0.25">
      <c r="A255" s="63" t="s">
        <v>386</v>
      </c>
      <c r="B255" s="25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33.75" customHeight="1" x14ac:dyDescent="0.2">
      <c r="A256" s="1398" t="s">
        <v>348</v>
      </c>
      <c r="B256" s="1398"/>
      <c r="C256" s="1398"/>
      <c r="D256" s="1398"/>
      <c r="E256" s="1398"/>
      <c r="F256" s="1398"/>
      <c r="G256" s="1398"/>
      <c r="H256" s="1398"/>
      <c r="I256" s="1398"/>
      <c r="J256" s="1398"/>
      <c r="K256" s="1398"/>
      <c r="L256" s="1398"/>
      <c r="M256" s="1398"/>
      <c r="N256" s="1398"/>
      <c r="O256" s="1398"/>
      <c r="P256" s="1398"/>
      <c r="Q256" s="1398"/>
      <c r="R256" s="1398"/>
      <c r="S256" s="1398"/>
      <c r="T256" s="1398"/>
      <c r="U256" s="1398"/>
      <c r="V256" s="1398"/>
      <c r="W256" s="1398"/>
      <c r="X256" s="1398"/>
      <c r="Y256" s="1398"/>
      <c r="Z256" s="1398"/>
      <c r="AA256" s="1398"/>
      <c r="AB256" s="1398"/>
      <c r="AC256" s="1398"/>
      <c r="AD256" s="1398"/>
      <c r="AE256" s="1398"/>
      <c r="AF256" s="1398"/>
    </row>
    <row r="257" spans="1:32" ht="4.5" customHeight="1" thickBot="1" x14ac:dyDescent="0.25"/>
    <row r="258" spans="1:32" s="11" customFormat="1" ht="25.5" customHeight="1" x14ac:dyDescent="0.25">
      <c r="A258" s="1170" t="s">
        <v>347</v>
      </c>
      <c r="B258" s="1171" t="s">
        <v>268</v>
      </c>
      <c r="C258" s="1193" t="s">
        <v>180</v>
      </c>
      <c r="D258" s="1170" t="s">
        <v>703</v>
      </c>
      <c r="E258" s="1171"/>
      <c r="F258" s="1172"/>
      <c r="G258" s="1205" t="s">
        <v>6</v>
      </c>
      <c r="H258" s="1171"/>
      <c r="I258" s="1171" t="s">
        <v>7</v>
      </c>
      <c r="J258" s="1171"/>
      <c r="K258" s="1171" t="s">
        <v>8</v>
      </c>
      <c r="L258" s="1171"/>
      <c r="M258" s="1171" t="s">
        <v>9</v>
      </c>
      <c r="N258" s="1171"/>
      <c r="O258" s="1171" t="s">
        <v>10</v>
      </c>
      <c r="P258" s="1171"/>
      <c r="Q258" s="1171" t="s">
        <v>11</v>
      </c>
      <c r="R258" s="1171"/>
      <c r="S258" s="1171" t="s">
        <v>12</v>
      </c>
      <c r="T258" s="1171"/>
      <c r="U258" s="1171" t="s">
        <v>13</v>
      </c>
      <c r="V258" s="1171"/>
      <c r="W258" s="1171" t="s">
        <v>14</v>
      </c>
      <c r="X258" s="1171"/>
      <c r="Y258" s="1171" t="s">
        <v>15</v>
      </c>
      <c r="Z258" s="1193"/>
      <c r="AA258" s="1170" t="s">
        <v>704</v>
      </c>
      <c r="AB258" s="1171"/>
      <c r="AC258" s="1172"/>
      <c r="AD258" s="1205" t="s">
        <v>269</v>
      </c>
      <c r="AE258" s="1171"/>
      <c r="AF258" s="1172"/>
    </row>
    <row r="259" spans="1:32" ht="30.75" customHeight="1" x14ac:dyDescent="0.2">
      <c r="A259" s="1184"/>
      <c r="B259" s="1182"/>
      <c r="C259" s="1183"/>
      <c r="D259" s="1184"/>
      <c r="E259" s="1182"/>
      <c r="F259" s="1185"/>
      <c r="G259" s="1200" t="s">
        <v>0</v>
      </c>
      <c r="H259" s="1201"/>
      <c r="I259" s="1201"/>
      <c r="J259" s="1201"/>
      <c r="K259" s="1201"/>
      <c r="L259" s="1201"/>
      <c r="M259" s="1201"/>
      <c r="N259" s="1201"/>
      <c r="O259" s="1201"/>
      <c r="P259" s="1201"/>
      <c r="Q259" s="1201"/>
      <c r="R259" s="1201"/>
      <c r="S259" s="1201"/>
      <c r="T259" s="1201"/>
      <c r="U259" s="1201"/>
      <c r="V259" s="1201"/>
      <c r="W259" s="1201"/>
      <c r="X259" s="1201"/>
      <c r="Y259" s="1201"/>
      <c r="Z259" s="1202"/>
      <c r="AA259" s="1184"/>
      <c r="AB259" s="1182"/>
      <c r="AC259" s="1185"/>
      <c r="AD259" s="1186"/>
      <c r="AE259" s="1182"/>
      <c r="AF259" s="1185"/>
    </row>
    <row r="260" spans="1:32" ht="21" customHeight="1" thickBot="1" x14ac:dyDescent="0.25">
      <c r="A260" s="1206"/>
      <c r="B260" s="1207"/>
      <c r="C260" s="1208"/>
      <c r="D260" s="87" t="s">
        <v>18</v>
      </c>
      <c r="E260" s="81" t="s">
        <v>16</v>
      </c>
      <c r="F260" s="170" t="s">
        <v>17</v>
      </c>
      <c r="G260" s="171" t="s">
        <v>16</v>
      </c>
      <c r="H260" s="81" t="s">
        <v>17</v>
      </c>
      <c r="I260" s="81" t="s">
        <v>16</v>
      </c>
      <c r="J260" s="81" t="s">
        <v>17</v>
      </c>
      <c r="K260" s="81" t="s">
        <v>16</v>
      </c>
      <c r="L260" s="81" t="s">
        <v>17</v>
      </c>
      <c r="M260" s="81" t="s">
        <v>16</v>
      </c>
      <c r="N260" s="81" t="s">
        <v>17</v>
      </c>
      <c r="O260" s="81" t="s">
        <v>16</v>
      </c>
      <c r="P260" s="81" t="s">
        <v>17</v>
      </c>
      <c r="Q260" s="81" t="s">
        <v>16</v>
      </c>
      <c r="R260" s="81" t="s">
        <v>17</v>
      </c>
      <c r="S260" s="81" t="s">
        <v>16</v>
      </c>
      <c r="T260" s="81" t="s">
        <v>17</v>
      </c>
      <c r="U260" s="81" t="s">
        <v>16</v>
      </c>
      <c r="V260" s="81" t="s">
        <v>17</v>
      </c>
      <c r="W260" s="81" t="s">
        <v>16</v>
      </c>
      <c r="X260" s="81" t="s">
        <v>17</v>
      </c>
      <c r="Y260" s="81" t="s">
        <v>16</v>
      </c>
      <c r="Z260" s="173" t="s">
        <v>17</v>
      </c>
      <c r="AA260" s="87" t="s">
        <v>18</v>
      </c>
      <c r="AB260" s="81" t="s">
        <v>16</v>
      </c>
      <c r="AC260" s="170" t="s">
        <v>17</v>
      </c>
      <c r="AD260" s="171" t="s">
        <v>18</v>
      </c>
      <c r="AE260" s="81" t="s">
        <v>16</v>
      </c>
      <c r="AF260" s="170" t="s">
        <v>17</v>
      </c>
    </row>
    <row r="261" spans="1:32" ht="30" customHeight="1" x14ac:dyDescent="0.2">
      <c r="A261" s="145" t="s">
        <v>79</v>
      </c>
      <c r="B261" s="146" t="s">
        <v>270</v>
      </c>
      <c r="C261" s="734" t="s">
        <v>23</v>
      </c>
      <c r="D261" s="166" t="s">
        <v>542</v>
      </c>
      <c r="E261" s="85" t="s">
        <v>542</v>
      </c>
      <c r="F261" s="167" t="s">
        <v>542</v>
      </c>
      <c r="G261" s="186">
        <v>0</v>
      </c>
      <c r="H261" s="732">
        <v>0</v>
      </c>
      <c r="I261" s="732">
        <v>0</v>
      </c>
      <c r="J261" s="732">
        <v>0</v>
      </c>
      <c r="K261" s="85">
        <v>0</v>
      </c>
      <c r="L261" s="85">
        <v>0</v>
      </c>
      <c r="M261" s="85">
        <v>26</v>
      </c>
      <c r="N261" s="85">
        <v>76</v>
      </c>
      <c r="O261" s="85">
        <v>229</v>
      </c>
      <c r="P261" s="85">
        <v>679</v>
      </c>
      <c r="Q261" s="148">
        <v>261</v>
      </c>
      <c r="R261" s="148">
        <v>546</v>
      </c>
      <c r="S261" s="497">
        <f>AB261-Q261-O261-M261-K261</f>
        <v>15</v>
      </c>
      <c r="T261" s="497">
        <f>AC261-R261-P261-N261-L261</f>
        <v>50</v>
      </c>
      <c r="U261" s="745"/>
      <c r="V261" s="745"/>
      <c r="W261" s="745"/>
      <c r="X261" s="745"/>
      <c r="Y261" s="745"/>
      <c r="Z261" s="539"/>
      <c r="AA261" s="182">
        <v>1882</v>
      </c>
      <c r="AB261" s="745">
        <v>531</v>
      </c>
      <c r="AC261" s="183">
        <v>1351</v>
      </c>
      <c r="AD261" s="186" t="s">
        <v>542</v>
      </c>
      <c r="AE261" s="732" t="s">
        <v>542</v>
      </c>
      <c r="AF261" s="149" t="s">
        <v>542</v>
      </c>
    </row>
    <row r="262" spans="1:32" ht="30" customHeight="1" x14ac:dyDescent="0.2">
      <c r="A262" s="129" t="s">
        <v>82</v>
      </c>
      <c r="B262" s="130" t="s">
        <v>271</v>
      </c>
      <c r="C262" s="161" t="s">
        <v>23</v>
      </c>
      <c r="D262" s="95" t="s">
        <v>542</v>
      </c>
      <c r="E262" s="48" t="s">
        <v>542</v>
      </c>
      <c r="F262" s="96" t="s">
        <v>542</v>
      </c>
      <c r="G262" s="164">
        <v>0</v>
      </c>
      <c r="H262" s="41">
        <v>0</v>
      </c>
      <c r="I262" s="41">
        <v>0</v>
      </c>
      <c r="J262" s="41">
        <v>0</v>
      </c>
      <c r="K262" s="48">
        <v>0</v>
      </c>
      <c r="L262" s="48">
        <v>0</v>
      </c>
      <c r="M262" s="48">
        <v>14</v>
      </c>
      <c r="N262" s="48">
        <v>36</v>
      </c>
      <c r="O262" s="85">
        <v>101</v>
      </c>
      <c r="P262" s="85">
        <v>311</v>
      </c>
      <c r="Q262" s="148">
        <v>93</v>
      </c>
      <c r="R262" s="148">
        <v>199</v>
      </c>
      <c r="S262" s="497">
        <f t="shared" ref="S262:T276" si="8">AB262-Q262-O262-M262-K262</f>
        <v>1</v>
      </c>
      <c r="T262" s="497">
        <f t="shared" si="8"/>
        <v>15</v>
      </c>
      <c r="U262" s="112"/>
      <c r="V262" s="112"/>
      <c r="W262" s="112"/>
      <c r="X262" s="112"/>
      <c r="Y262" s="112"/>
      <c r="Z262" s="324"/>
      <c r="AA262" s="184">
        <v>770</v>
      </c>
      <c r="AB262" s="112">
        <v>209</v>
      </c>
      <c r="AC262" s="185">
        <v>561</v>
      </c>
      <c r="AD262" s="164" t="s">
        <v>542</v>
      </c>
      <c r="AE262" s="41" t="s">
        <v>542</v>
      </c>
      <c r="AF262" s="108" t="s">
        <v>542</v>
      </c>
    </row>
    <row r="263" spans="1:32" ht="27.75" customHeight="1" x14ac:dyDescent="0.2">
      <c r="A263" s="129" t="s">
        <v>84</v>
      </c>
      <c r="B263" s="130" t="s">
        <v>272</v>
      </c>
      <c r="C263" s="161" t="s">
        <v>23</v>
      </c>
      <c r="D263" s="95" t="s">
        <v>542</v>
      </c>
      <c r="E263" s="48" t="s">
        <v>542</v>
      </c>
      <c r="F263" s="96" t="s">
        <v>542</v>
      </c>
      <c r="G263" s="164">
        <v>0</v>
      </c>
      <c r="H263" s="41">
        <v>0</v>
      </c>
      <c r="I263" s="41">
        <v>0</v>
      </c>
      <c r="J263" s="41">
        <v>0</v>
      </c>
      <c r="K263" s="48">
        <v>0</v>
      </c>
      <c r="L263" s="48">
        <v>0</v>
      </c>
      <c r="M263" s="48">
        <v>37</v>
      </c>
      <c r="N263" s="48">
        <v>122</v>
      </c>
      <c r="O263" s="85">
        <v>581</v>
      </c>
      <c r="P263" s="85">
        <v>1357</v>
      </c>
      <c r="Q263" s="148">
        <v>762</v>
      </c>
      <c r="R263" s="148">
        <v>1323</v>
      </c>
      <c r="S263" s="497">
        <f t="shared" si="8"/>
        <v>51</v>
      </c>
      <c r="T263" s="497">
        <f t="shared" si="8"/>
        <v>117</v>
      </c>
      <c r="U263" s="112"/>
      <c r="V263" s="112"/>
      <c r="W263" s="112"/>
      <c r="X263" s="112"/>
      <c r="Y263" s="112"/>
      <c r="Z263" s="324"/>
      <c r="AA263" s="184">
        <v>4350</v>
      </c>
      <c r="AB263" s="112">
        <v>1431</v>
      </c>
      <c r="AC263" s="185">
        <v>2919</v>
      </c>
      <c r="AD263" s="164" t="s">
        <v>542</v>
      </c>
      <c r="AE263" s="41" t="s">
        <v>542</v>
      </c>
      <c r="AF263" s="108" t="s">
        <v>542</v>
      </c>
    </row>
    <row r="264" spans="1:32" ht="28.5" customHeight="1" x14ac:dyDescent="0.2">
      <c r="A264" s="129" t="s">
        <v>95</v>
      </c>
      <c r="B264" s="130" t="s">
        <v>664</v>
      </c>
      <c r="C264" s="161" t="s">
        <v>23</v>
      </c>
      <c r="D264" s="95" t="s">
        <v>542</v>
      </c>
      <c r="E264" s="48" t="s">
        <v>542</v>
      </c>
      <c r="F264" s="96" t="s">
        <v>542</v>
      </c>
      <c r="G264" s="164">
        <v>0</v>
      </c>
      <c r="H264" s="41">
        <v>0</v>
      </c>
      <c r="I264" s="41">
        <v>0</v>
      </c>
      <c r="J264" s="41">
        <v>0</v>
      </c>
      <c r="K264" s="48">
        <v>0</v>
      </c>
      <c r="L264" s="48">
        <v>0</v>
      </c>
      <c r="M264" s="48">
        <v>2</v>
      </c>
      <c r="N264" s="48">
        <v>8</v>
      </c>
      <c r="O264" s="85">
        <v>106</v>
      </c>
      <c r="P264" s="85">
        <v>207</v>
      </c>
      <c r="Q264" s="148">
        <v>129</v>
      </c>
      <c r="R264" s="148">
        <v>245</v>
      </c>
      <c r="S264" s="497">
        <f t="shared" si="8"/>
        <v>0</v>
      </c>
      <c r="T264" s="497">
        <f t="shared" si="8"/>
        <v>1</v>
      </c>
      <c r="U264" s="112"/>
      <c r="V264" s="112"/>
      <c r="W264" s="112"/>
      <c r="X264" s="112"/>
      <c r="Y264" s="112"/>
      <c r="Z264" s="324"/>
      <c r="AA264" s="184">
        <v>698</v>
      </c>
      <c r="AB264" s="112">
        <v>237</v>
      </c>
      <c r="AC264" s="185">
        <v>461</v>
      </c>
      <c r="AD264" s="164" t="s">
        <v>542</v>
      </c>
      <c r="AE264" s="41" t="s">
        <v>542</v>
      </c>
      <c r="AF264" s="108" t="s">
        <v>542</v>
      </c>
    </row>
    <row r="265" spans="1:32" ht="33" customHeight="1" x14ac:dyDescent="0.2">
      <c r="A265" s="129" t="s">
        <v>277</v>
      </c>
      <c r="B265" s="130" t="s">
        <v>273</v>
      </c>
      <c r="C265" s="161" t="s">
        <v>23</v>
      </c>
      <c r="D265" s="95" t="s">
        <v>542</v>
      </c>
      <c r="E265" s="48" t="s">
        <v>542</v>
      </c>
      <c r="F265" s="96" t="s">
        <v>542</v>
      </c>
      <c r="G265" s="164">
        <v>0</v>
      </c>
      <c r="H265" s="41">
        <v>0</v>
      </c>
      <c r="I265" s="41">
        <v>0</v>
      </c>
      <c r="J265" s="41">
        <v>0</v>
      </c>
      <c r="K265" s="48">
        <v>0</v>
      </c>
      <c r="L265" s="48">
        <v>0</v>
      </c>
      <c r="M265" s="48">
        <v>23</v>
      </c>
      <c r="N265" s="48">
        <v>49</v>
      </c>
      <c r="O265" s="85">
        <v>665</v>
      </c>
      <c r="P265" s="85">
        <v>1840</v>
      </c>
      <c r="Q265" s="148">
        <v>875</v>
      </c>
      <c r="R265" s="148">
        <v>2237</v>
      </c>
      <c r="S265" s="497">
        <f t="shared" si="8"/>
        <v>120</v>
      </c>
      <c r="T265" s="497">
        <f t="shared" si="8"/>
        <v>409</v>
      </c>
      <c r="U265" s="112"/>
      <c r="V265" s="112"/>
      <c r="W265" s="112"/>
      <c r="X265" s="112"/>
      <c r="Y265" s="112"/>
      <c r="Z265" s="324"/>
      <c r="AA265" s="184">
        <v>6218</v>
      </c>
      <c r="AB265" s="112">
        <v>1683</v>
      </c>
      <c r="AC265" s="185">
        <v>4535</v>
      </c>
      <c r="AD265" s="164" t="s">
        <v>542</v>
      </c>
      <c r="AE265" s="41" t="s">
        <v>542</v>
      </c>
      <c r="AF265" s="108" t="s">
        <v>542</v>
      </c>
    </row>
    <row r="266" spans="1:32" ht="25.5" x14ac:dyDescent="0.2">
      <c r="A266" s="129" t="s">
        <v>86</v>
      </c>
      <c r="B266" s="130" t="s">
        <v>665</v>
      </c>
      <c r="C266" s="161" t="s">
        <v>23</v>
      </c>
      <c r="D266" s="95" t="s">
        <v>542</v>
      </c>
      <c r="E266" s="48" t="s">
        <v>542</v>
      </c>
      <c r="F266" s="96" t="s">
        <v>542</v>
      </c>
      <c r="G266" s="164">
        <v>0</v>
      </c>
      <c r="H266" s="41">
        <v>0</v>
      </c>
      <c r="I266" s="41">
        <v>0</v>
      </c>
      <c r="J266" s="41">
        <v>0</v>
      </c>
      <c r="K266" s="48">
        <v>0</v>
      </c>
      <c r="L266" s="48">
        <v>0</v>
      </c>
      <c r="M266" s="48">
        <v>8</v>
      </c>
      <c r="N266" s="48">
        <v>13</v>
      </c>
      <c r="O266" s="85">
        <v>152</v>
      </c>
      <c r="P266" s="85">
        <v>251</v>
      </c>
      <c r="Q266" s="148">
        <v>153</v>
      </c>
      <c r="R266" s="148">
        <v>168</v>
      </c>
      <c r="S266" s="497">
        <f t="shared" si="8"/>
        <v>16</v>
      </c>
      <c r="T266" s="497">
        <f t="shared" si="8"/>
        <v>48</v>
      </c>
      <c r="U266" s="112"/>
      <c r="V266" s="112"/>
      <c r="W266" s="112"/>
      <c r="X266" s="112"/>
      <c r="Y266" s="112"/>
      <c r="Z266" s="324"/>
      <c r="AA266" s="184">
        <v>809</v>
      </c>
      <c r="AB266" s="112">
        <v>329</v>
      </c>
      <c r="AC266" s="185">
        <v>480</v>
      </c>
      <c r="AD266" s="164" t="s">
        <v>542</v>
      </c>
      <c r="AE266" s="41" t="s">
        <v>542</v>
      </c>
      <c r="AF266" s="108" t="s">
        <v>542</v>
      </c>
    </row>
    <row r="267" spans="1:32" ht="25.5" x14ac:dyDescent="0.2">
      <c r="A267" s="129" t="s">
        <v>88</v>
      </c>
      <c r="B267" s="130" t="s">
        <v>666</v>
      </c>
      <c r="C267" s="161" t="s">
        <v>23</v>
      </c>
      <c r="D267" s="95" t="s">
        <v>542</v>
      </c>
      <c r="E267" s="48" t="s">
        <v>542</v>
      </c>
      <c r="F267" s="96" t="s">
        <v>542</v>
      </c>
      <c r="G267" s="164">
        <v>0</v>
      </c>
      <c r="H267" s="41">
        <v>0</v>
      </c>
      <c r="I267" s="41">
        <v>0</v>
      </c>
      <c r="J267" s="41">
        <v>0</v>
      </c>
      <c r="K267" s="48">
        <v>0</v>
      </c>
      <c r="L267" s="48">
        <v>0</v>
      </c>
      <c r="M267" s="48">
        <v>52</v>
      </c>
      <c r="N267" s="48">
        <v>133</v>
      </c>
      <c r="O267" s="85">
        <v>667</v>
      </c>
      <c r="P267" s="85">
        <v>1503</v>
      </c>
      <c r="Q267" s="148">
        <v>670</v>
      </c>
      <c r="R267" s="148">
        <v>1439</v>
      </c>
      <c r="S267" s="497">
        <f t="shared" si="8"/>
        <v>54</v>
      </c>
      <c r="T267" s="497">
        <f t="shared" si="8"/>
        <v>115</v>
      </c>
      <c r="U267" s="112"/>
      <c r="V267" s="112"/>
      <c r="W267" s="112"/>
      <c r="X267" s="112"/>
      <c r="Y267" s="112"/>
      <c r="Z267" s="324"/>
      <c r="AA267" s="184">
        <v>4633</v>
      </c>
      <c r="AB267" s="112">
        <v>1443</v>
      </c>
      <c r="AC267" s="185">
        <v>3190</v>
      </c>
      <c r="AD267" s="164" t="s">
        <v>542</v>
      </c>
      <c r="AE267" s="41" t="s">
        <v>542</v>
      </c>
      <c r="AF267" s="108" t="s">
        <v>542</v>
      </c>
    </row>
    <row r="268" spans="1:32" ht="42.75" customHeight="1" x14ac:dyDescent="0.2">
      <c r="A268" s="129" t="s">
        <v>103</v>
      </c>
      <c r="B268" s="130" t="s">
        <v>667</v>
      </c>
      <c r="C268" s="161" t="s">
        <v>23</v>
      </c>
      <c r="D268" s="95" t="s">
        <v>542</v>
      </c>
      <c r="E268" s="48" t="s">
        <v>542</v>
      </c>
      <c r="F268" s="96" t="s">
        <v>542</v>
      </c>
      <c r="G268" s="164">
        <v>0</v>
      </c>
      <c r="H268" s="41">
        <v>0</v>
      </c>
      <c r="I268" s="41">
        <v>0</v>
      </c>
      <c r="J268" s="41">
        <v>0</v>
      </c>
      <c r="K268" s="48">
        <v>0</v>
      </c>
      <c r="L268" s="48">
        <v>0</v>
      </c>
      <c r="M268" s="48">
        <v>14</v>
      </c>
      <c r="N268" s="48">
        <v>19</v>
      </c>
      <c r="O268" s="85">
        <v>162</v>
      </c>
      <c r="P268" s="85">
        <v>379</v>
      </c>
      <c r="Q268" s="148">
        <v>134</v>
      </c>
      <c r="R268" s="148">
        <v>310</v>
      </c>
      <c r="S268" s="497">
        <f t="shared" si="8"/>
        <v>4</v>
      </c>
      <c r="T268" s="497">
        <f t="shared" si="8"/>
        <v>1</v>
      </c>
      <c r="U268" s="112"/>
      <c r="V268" s="112"/>
      <c r="W268" s="112"/>
      <c r="X268" s="112"/>
      <c r="Y268" s="112"/>
      <c r="Z268" s="324"/>
      <c r="AA268" s="184">
        <v>1023</v>
      </c>
      <c r="AB268" s="112">
        <v>314</v>
      </c>
      <c r="AC268" s="185">
        <v>709</v>
      </c>
      <c r="AD268" s="164" t="s">
        <v>542</v>
      </c>
      <c r="AE268" s="41" t="s">
        <v>542</v>
      </c>
      <c r="AF268" s="108" t="s">
        <v>542</v>
      </c>
    </row>
    <row r="269" spans="1:32" ht="33.75" customHeight="1" x14ac:dyDescent="0.2">
      <c r="A269" s="129" t="s">
        <v>143</v>
      </c>
      <c r="B269" s="130" t="s">
        <v>668</v>
      </c>
      <c r="C269" s="161" t="s">
        <v>23</v>
      </c>
      <c r="D269" s="95" t="s">
        <v>542</v>
      </c>
      <c r="E269" s="48" t="s">
        <v>542</v>
      </c>
      <c r="F269" s="96" t="s">
        <v>542</v>
      </c>
      <c r="G269" s="164">
        <v>0</v>
      </c>
      <c r="H269" s="41">
        <v>0</v>
      </c>
      <c r="I269" s="41">
        <v>0</v>
      </c>
      <c r="J269" s="41">
        <v>0</v>
      </c>
      <c r="K269" s="48">
        <v>0</v>
      </c>
      <c r="L269" s="48">
        <v>0</v>
      </c>
      <c r="M269" s="48">
        <v>19</v>
      </c>
      <c r="N269" s="48">
        <v>33</v>
      </c>
      <c r="O269" s="85">
        <v>189</v>
      </c>
      <c r="P269" s="85">
        <v>349</v>
      </c>
      <c r="Q269" s="148">
        <v>271</v>
      </c>
      <c r="R269" s="148">
        <v>319</v>
      </c>
      <c r="S269" s="497">
        <f t="shared" si="8"/>
        <v>19</v>
      </c>
      <c r="T269" s="497">
        <f t="shared" si="8"/>
        <v>26</v>
      </c>
      <c r="U269" s="112"/>
      <c r="V269" s="112"/>
      <c r="W269" s="112"/>
      <c r="X269" s="112"/>
      <c r="Y269" s="112"/>
      <c r="Z269" s="324"/>
      <c r="AA269" s="184">
        <v>1225</v>
      </c>
      <c r="AB269" s="112">
        <v>498</v>
      </c>
      <c r="AC269" s="185">
        <v>727</v>
      </c>
      <c r="AD269" s="164" t="s">
        <v>542</v>
      </c>
      <c r="AE269" s="41" t="s">
        <v>542</v>
      </c>
      <c r="AF269" s="108" t="s">
        <v>542</v>
      </c>
    </row>
    <row r="270" spans="1:32" ht="32.25" customHeight="1" x14ac:dyDescent="0.2">
      <c r="A270" s="129" t="s">
        <v>669</v>
      </c>
      <c r="B270" s="130" t="s">
        <v>670</v>
      </c>
      <c r="C270" s="161" t="s">
        <v>23</v>
      </c>
      <c r="D270" s="95" t="s">
        <v>542</v>
      </c>
      <c r="E270" s="48" t="s">
        <v>542</v>
      </c>
      <c r="F270" s="96" t="s">
        <v>542</v>
      </c>
      <c r="G270" s="164">
        <v>0</v>
      </c>
      <c r="H270" s="41">
        <v>0</v>
      </c>
      <c r="I270" s="41">
        <v>0</v>
      </c>
      <c r="J270" s="41">
        <v>0</v>
      </c>
      <c r="K270" s="48">
        <v>0</v>
      </c>
      <c r="L270" s="48">
        <v>0</v>
      </c>
      <c r="M270" s="48">
        <v>62</v>
      </c>
      <c r="N270" s="48">
        <v>181</v>
      </c>
      <c r="O270" s="85">
        <v>1053</v>
      </c>
      <c r="P270" s="85">
        <v>2598</v>
      </c>
      <c r="Q270" s="148">
        <v>1248</v>
      </c>
      <c r="R270" s="148">
        <v>2700</v>
      </c>
      <c r="S270" s="497">
        <f t="shared" si="8"/>
        <v>118</v>
      </c>
      <c r="T270" s="497">
        <f t="shared" si="8"/>
        <v>255</v>
      </c>
      <c r="U270" s="112"/>
      <c r="V270" s="112"/>
      <c r="W270" s="112"/>
      <c r="X270" s="112"/>
      <c r="Y270" s="112"/>
      <c r="Z270" s="324"/>
      <c r="AA270" s="184">
        <v>8215</v>
      </c>
      <c r="AB270" s="112">
        <v>2481</v>
      </c>
      <c r="AC270" s="185">
        <v>5734</v>
      </c>
      <c r="AD270" s="164" t="s">
        <v>542</v>
      </c>
      <c r="AE270" s="41" t="s">
        <v>542</v>
      </c>
      <c r="AF270" s="108" t="s">
        <v>542</v>
      </c>
    </row>
    <row r="271" spans="1:32" ht="27" customHeight="1" x14ac:dyDescent="0.2">
      <c r="A271" s="129" t="s">
        <v>671</v>
      </c>
      <c r="B271" s="130" t="s">
        <v>672</v>
      </c>
      <c r="C271" s="161" t="s">
        <v>23</v>
      </c>
      <c r="D271" s="95" t="s">
        <v>542</v>
      </c>
      <c r="E271" s="48" t="s">
        <v>542</v>
      </c>
      <c r="F271" s="96" t="s">
        <v>542</v>
      </c>
      <c r="G271" s="164">
        <v>0</v>
      </c>
      <c r="H271" s="41">
        <v>0</v>
      </c>
      <c r="I271" s="41">
        <v>0</v>
      </c>
      <c r="J271" s="41">
        <v>0</v>
      </c>
      <c r="K271" s="48">
        <v>0</v>
      </c>
      <c r="L271" s="48">
        <v>0</v>
      </c>
      <c r="M271" s="48">
        <v>5</v>
      </c>
      <c r="N271" s="48">
        <v>32</v>
      </c>
      <c r="O271" s="85">
        <v>212</v>
      </c>
      <c r="P271" s="85">
        <v>919</v>
      </c>
      <c r="Q271" s="148">
        <v>312</v>
      </c>
      <c r="R271" s="148">
        <v>1082</v>
      </c>
      <c r="S271" s="497">
        <f t="shared" si="8"/>
        <v>48</v>
      </c>
      <c r="T271" s="497">
        <f t="shared" si="8"/>
        <v>295</v>
      </c>
      <c r="U271" s="112"/>
      <c r="V271" s="112"/>
      <c r="W271" s="112"/>
      <c r="X271" s="112"/>
      <c r="Y271" s="112"/>
      <c r="Z271" s="324"/>
      <c r="AA271" s="184">
        <v>2905</v>
      </c>
      <c r="AB271" s="112">
        <v>577</v>
      </c>
      <c r="AC271" s="185">
        <v>2328</v>
      </c>
      <c r="AD271" s="164" t="s">
        <v>542</v>
      </c>
      <c r="AE271" s="41" t="s">
        <v>542</v>
      </c>
      <c r="AF271" s="108" t="s">
        <v>542</v>
      </c>
    </row>
    <row r="272" spans="1:32" ht="32.25" customHeight="1" x14ac:dyDescent="0.2">
      <c r="A272" s="129" t="s">
        <v>673</v>
      </c>
      <c r="B272" s="130" t="s">
        <v>674</v>
      </c>
      <c r="C272" s="161" t="s">
        <v>23</v>
      </c>
      <c r="D272" s="95" t="s">
        <v>542</v>
      </c>
      <c r="E272" s="48" t="s">
        <v>542</v>
      </c>
      <c r="F272" s="96" t="s">
        <v>542</v>
      </c>
      <c r="G272" s="164">
        <v>0</v>
      </c>
      <c r="H272" s="41">
        <v>0</v>
      </c>
      <c r="I272" s="41">
        <v>0</v>
      </c>
      <c r="J272" s="41">
        <v>0</v>
      </c>
      <c r="K272" s="48">
        <v>0</v>
      </c>
      <c r="L272" s="48">
        <v>0</v>
      </c>
      <c r="M272" s="48">
        <v>3</v>
      </c>
      <c r="N272" s="48">
        <v>2</v>
      </c>
      <c r="O272" s="85">
        <v>36</v>
      </c>
      <c r="P272" s="85">
        <v>115</v>
      </c>
      <c r="Q272" s="148">
        <v>36</v>
      </c>
      <c r="R272" s="148">
        <v>115</v>
      </c>
      <c r="S272" s="497">
        <f t="shared" si="8"/>
        <v>5</v>
      </c>
      <c r="T272" s="497">
        <f t="shared" si="8"/>
        <v>3</v>
      </c>
      <c r="U272" s="112"/>
      <c r="V272" s="112"/>
      <c r="W272" s="112"/>
      <c r="X272" s="112"/>
      <c r="Y272" s="112"/>
      <c r="Z272" s="324"/>
      <c r="AA272" s="184">
        <v>315</v>
      </c>
      <c r="AB272" s="112">
        <v>80</v>
      </c>
      <c r="AC272" s="185">
        <v>235</v>
      </c>
      <c r="AD272" s="164" t="s">
        <v>542</v>
      </c>
      <c r="AE272" s="41" t="s">
        <v>542</v>
      </c>
      <c r="AF272" s="108" t="s">
        <v>542</v>
      </c>
    </row>
    <row r="273" spans="1:32" ht="28.5" customHeight="1" x14ac:dyDescent="0.2">
      <c r="A273" s="129" t="s">
        <v>278</v>
      </c>
      <c r="B273" s="130" t="s">
        <v>274</v>
      </c>
      <c r="C273" s="161" t="s">
        <v>23</v>
      </c>
      <c r="D273" s="95" t="s">
        <v>542</v>
      </c>
      <c r="E273" s="48" t="s">
        <v>542</v>
      </c>
      <c r="F273" s="96" t="s">
        <v>542</v>
      </c>
      <c r="G273" s="164">
        <v>0</v>
      </c>
      <c r="H273" s="41">
        <v>0</v>
      </c>
      <c r="I273" s="41">
        <v>0</v>
      </c>
      <c r="J273" s="41">
        <v>0</v>
      </c>
      <c r="K273" s="48">
        <v>0</v>
      </c>
      <c r="L273" s="48">
        <v>0</v>
      </c>
      <c r="M273" s="48">
        <v>22</v>
      </c>
      <c r="N273" s="48">
        <v>28</v>
      </c>
      <c r="O273" s="85">
        <v>346</v>
      </c>
      <c r="P273" s="85">
        <v>475</v>
      </c>
      <c r="Q273" s="148">
        <v>581</v>
      </c>
      <c r="R273" s="148">
        <v>522</v>
      </c>
      <c r="S273" s="497">
        <f t="shared" si="8"/>
        <v>27</v>
      </c>
      <c r="T273" s="497">
        <f t="shared" si="8"/>
        <v>23</v>
      </c>
      <c r="U273" s="112"/>
      <c r="V273" s="112"/>
      <c r="W273" s="112"/>
      <c r="X273" s="112"/>
      <c r="Y273" s="112"/>
      <c r="Z273" s="324"/>
      <c r="AA273" s="184">
        <v>2024</v>
      </c>
      <c r="AB273" s="112">
        <v>976</v>
      </c>
      <c r="AC273" s="185">
        <v>1048</v>
      </c>
      <c r="AD273" s="164" t="s">
        <v>542</v>
      </c>
      <c r="AE273" s="41" t="s">
        <v>542</v>
      </c>
      <c r="AF273" s="108" t="s">
        <v>542</v>
      </c>
    </row>
    <row r="274" spans="1:32" ht="27.75" customHeight="1" x14ac:dyDescent="0.2">
      <c r="A274" s="129" t="s">
        <v>133</v>
      </c>
      <c r="B274" s="130" t="s">
        <v>675</v>
      </c>
      <c r="C274" s="161" t="s">
        <v>23</v>
      </c>
      <c r="D274" s="95" t="s">
        <v>542</v>
      </c>
      <c r="E274" s="48" t="s">
        <v>542</v>
      </c>
      <c r="F274" s="96" t="s">
        <v>542</v>
      </c>
      <c r="G274" s="164">
        <v>0</v>
      </c>
      <c r="H274" s="41">
        <v>0</v>
      </c>
      <c r="I274" s="41">
        <v>0</v>
      </c>
      <c r="J274" s="41">
        <v>0</v>
      </c>
      <c r="K274" s="48">
        <v>0</v>
      </c>
      <c r="L274" s="48">
        <v>0</v>
      </c>
      <c r="M274" s="48">
        <v>68</v>
      </c>
      <c r="N274" s="48">
        <v>182</v>
      </c>
      <c r="O274" s="85">
        <v>1202</v>
      </c>
      <c r="P274" s="85">
        <v>3119</v>
      </c>
      <c r="Q274" s="148">
        <v>1299</v>
      </c>
      <c r="R274" s="148">
        <v>2833</v>
      </c>
      <c r="S274" s="497">
        <f t="shared" si="8"/>
        <v>109</v>
      </c>
      <c r="T274" s="497">
        <f t="shared" si="8"/>
        <v>355</v>
      </c>
      <c r="U274" s="112"/>
      <c r="V274" s="112"/>
      <c r="W274" s="112"/>
      <c r="X274" s="112"/>
      <c r="Y274" s="112"/>
      <c r="Z274" s="324"/>
      <c r="AA274" s="184">
        <v>9167</v>
      </c>
      <c r="AB274" s="112">
        <v>2678</v>
      </c>
      <c r="AC274" s="185">
        <v>6489</v>
      </c>
      <c r="AD274" s="164" t="s">
        <v>542</v>
      </c>
      <c r="AE274" s="41" t="s">
        <v>542</v>
      </c>
      <c r="AF274" s="108" t="s">
        <v>542</v>
      </c>
    </row>
    <row r="275" spans="1:32" ht="28.5" customHeight="1" x14ac:dyDescent="0.2">
      <c r="A275" s="132" t="s">
        <v>676</v>
      </c>
      <c r="B275" s="140" t="s">
        <v>685</v>
      </c>
      <c r="C275" s="161" t="s">
        <v>23</v>
      </c>
      <c r="D275" s="95" t="s">
        <v>542</v>
      </c>
      <c r="E275" s="48" t="s">
        <v>542</v>
      </c>
      <c r="F275" s="96" t="s">
        <v>542</v>
      </c>
      <c r="G275" s="164">
        <v>0</v>
      </c>
      <c r="H275" s="41">
        <v>0</v>
      </c>
      <c r="I275" s="41">
        <v>0</v>
      </c>
      <c r="J275" s="41">
        <v>0</v>
      </c>
      <c r="K275" s="48">
        <v>0</v>
      </c>
      <c r="L275" s="48">
        <v>0</v>
      </c>
      <c r="M275" s="48">
        <v>0</v>
      </c>
      <c r="N275" s="48">
        <v>0</v>
      </c>
      <c r="O275" s="85">
        <v>2</v>
      </c>
      <c r="P275" s="85">
        <v>3</v>
      </c>
      <c r="Q275" s="148">
        <v>12</v>
      </c>
      <c r="R275" s="148">
        <v>3</v>
      </c>
      <c r="S275" s="497">
        <f t="shared" si="8"/>
        <v>0</v>
      </c>
      <c r="T275" s="497">
        <f t="shared" si="8"/>
        <v>0</v>
      </c>
      <c r="U275" s="112"/>
      <c r="V275" s="112"/>
      <c r="W275" s="112"/>
      <c r="X275" s="112"/>
      <c r="Y275" s="112"/>
      <c r="Z275" s="324"/>
      <c r="AA275" s="184">
        <v>20</v>
      </c>
      <c r="AB275" s="112">
        <v>14</v>
      </c>
      <c r="AC275" s="185">
        <v>6</v>
      </c>
      <c r="AD275" s="164" t="s">
        <v>542</v>
      </c>
      <c r="AE275" s="41" t="s">
        <v>542</v>
      </c>
      <c r="AF275" s="108" t="s">
        <v>542</v>
      </c>
    </row>
    <row r="276" spans="1:32" ht="30" customHeight="1" x14ac:dyDescent="0.2">
      <c r="A276" s="101" t="s">
        <v>138</v>
      </c>
      <c r="B276" s="102" t="s">
        <v>686</v>
      </c>
      <c r="C276" s="161" t="s">
        <v>23</v>
      </c>
      <c r="D276" s="157">
        <v>9820</v>
      </c>
      <c r="E276" s="48" t="s">
        <v>57</v>
      </c>
      <c r="F276" s="96" t="s">
        <v>57</v>
      </c>
      <c r="G276" s="164" t="s">
        <v>57</v>
      </c>
      <c r="H276" s="41" t="s">
        <v>57</v>
      </c>
      <c r="I276" s="41" t="s">
        <v>57</v>
      </c>
      <c r="J276" s="41" t="s">
        <v>57</v>
      </c>
      <c r="K276" s="48">
        <v>0</v>
      </c>
      <c r="L276" s="48">
        <v>0</v>
      </c>
      <c r="M276" s="48">
        <v>66</v>
      </c>
      <c r="N276" s="48">
        <v>178</v>
      </c>
      <c r="O276" s="85">
        <v>1244</v>
      </c>
      <c r="P276" s="85">
        <v>3303</v>
      </c>
      <c r="Q276" s="148">
        <v>1434</v>
      </c>
      <c r="R276" s="148">
        <v>3163</v>
      </c>
      <c r="S276" s="497">
        <f t="shared" si="8"/>
        <v>142</v>
      </c>
      <c r="T276" s="497">
        <f t="shared" si="8"/>
        <v>417</v>
      </c>
      <c r="U276" s="215"/>
      <c r="V276" s="215"/>
      <c r="W276" s="215"/>
      <c r="X276" s="215"/>
      <c r="Y276" s="215"/>
      <c r="Z276" s="216"/>
      <c r="AA276" s="184">
        <v>9947</v>
      </c>
      <c r="AB276" s="112">
        <v>2886</v>
      </c>
      <c r="AC276" s="185">
        <v>7061</v>
      </c>
      <c r="AD276" s="447">
        <f>AA276/D276</f>
        <v>1.0129327902240326</v>
      </c>
      <c r="AE276" s="41" t="s">
        <v>57</v>
      </c>
      <c r="AF276" s="108" t="s">
        <v>57</v>
      </c>
    </row>
    <row r="277" spans="1:32" ht="31.5" customHeight="1" x14ac:dyDescent="0.2">
      <c r="A277" s="129" t="s">
        <v>123</v>
      </c>
      <c r="B277" s="130" t="s">
        <v>677</v>
      </c>
      <c r="C277" s="161" t="s">
        <v>23</v>
      </c>
      <c r="D277" s="95" t="s">
        <v>542</v>
      </c>
      <c r="E277" s="48" t="s">
        <v>542</v>
      </c>
      <c r="F277" s="96" t="s">
        <v>542</v>
      </c>
      <c r="G277" s="164">
        <v>0</v>
      </c>
      <c r="H277" s="41">
        <v>0</v>
      </c>
      <c r="I277" s="41">
        <v>0</v>
      </c>
      <c r="J277" s="41">
        <v>0</v>
      </c>
      <c r="K277" s="48">
        <v>0</v>
      </c>
      <c r="L277" s="48">
        <v>0</v>
      </c>
      <c r="M277" s="48" t="s">
        <v>57</v>
      </c>
      <c r="N277" s="48" t="s">
        <v>57</v>
      </c>
      <c r="O277" s="48" t="s">
        <v>57</v>
      </c>
      <c r="P277" s="48" t="s">
        <v>57</v>
      </c>
      <c r="Q277" s="48" t="s">
        <v>57</v>
      </c>
      <c r="R277" s="48" t="s">
        <v>57</v>
      </c>
      <c r="S277" s="724" t="s">
        <v>57</v>
      </c>
      <c r="T277" s="724" t="s">
        <v>57</v>
      </c>
      <c r="U277" s="41"/>
      <c r="V277" s="41"/>
      <c r="W277" s="41"/>
      <c r="X277" s="41"/>
      <c r="Y277" s="41"/>
      <c r="Z277" s="161"/>
      <c r="AA277" s="39">
        <v>1</v>
      </c>
      <c r="AB277" s="41" t="s">
        <v>57</v>
      </c>
      <c r="AC277" s="108" t="s">
        <v>57</v>
      </c>
      <c r="AD277" s="164" t="s">
        <v>542</v>
      </c>
      <c r="AE277" s="41" t="s">
        <v>542</v>
      </c>
      <c r="AF277" s="108" t="s">
        <v>542</v>
      </c>
    </row>
    <row r="278" spans="1:32" ht="34.5" customHeight="1" x14ac:dyDescent="0.2">
      <c r="A278" s="129" t="s">
        <v>129</v>
      </c>
      <c r="B278" s="130" t="s">
        <v>678</v>
      </c>
      <c r="C278" s="161" t="s">
        <v>23</v>
      </c>
      <c r="D278" s="95" t="s">
        <v>542</v>
      </c>
      <c r="E278" s="48" t="s">
        <v>542</v>
      </c>
      <c r="F278" s="96" t="s">
        <v>542</v>
      </c>
      <c r="G278" s="164">
        <v>0</v>
      </c>
      <c r="H278" s="41">
        <v>0</v>
      </c>
      <c r="I278" s="41">
        <v>0</v>
      </c>
      <c r="J278" s="41">
        <v>0</v>
      </c>
      <c r="K278" s="48">
        <v>0</v>
      </c>
      <c r="L278" s="48">
        <v>0</v>
      </c>
      <c r="M278" s="48" t="s">
        <v>57</v>
      </c>
      <c r="N278" s="48" t="s">
        <v>57</v>
      </c>
      <c r="O278" s="48" t="s">
        <v>57</v>
      </c>
      <c r="P278" s="48" t="s">
        <v>57</v>
      </c>
      <c r="Q278" s="48" t="s">
        <v>57</v>
      </c>
      <c r="R278" s="48" t="s">
        <v>57</v>
      </c>
      <c r="S278" s="724" t="s">
        <v>57</v>
      </c>
      <c r="T278" s="724" t="s">
        <v>57</v>
      </c>
      <c r="U278" s="41"/>
      <c r="V278" s="41"/>
      <c r="W278" s="41"/>
      <c r="X278" s="41"/>
      <c r="Y278" s="41"/>
      <c r="Z278" s="161"/>
      <c r="AA278" s="39">
        <v>0</v>
      </c>
      <c r="AB278" s="41" t="s">
        <v>57</v>
      </c>
      <c r="AC278" s="108" t="s">
        <v>57</v>
      </c>
      <c r="AD278" s="164" t="s">
        <v>542</v>
      </c>
      <c r="AE278" s="41" t="s">
        <v>542</v>
      </c>
      <c r="AF278" s="108" t="s">
        <v>542</v>
      </c>
    </row>
    <row r="279" spans="1:32" ht="42.75" customHeight="1" x14ac:dyDescent="0.2">
      <c r="A279" s="129" t="s">
        <v>679</v>
      </c>
      <c r="B279" s="130" t="s">
        <v>680</v>
      </c>
      <c r="C279" s="161" t="s">
        <v>23</v>
      </c>
      <c r="D279" s="95" t="s">
        <v>542</v>
      </c>
      <c r="E279" s="48" t="s">
        <v>542</v>
      </c>
      <c r="F279" s="96" t="s">
        <v>542</v>
      </c>
      <c r="G279" s="164">
        <v>0</v>
      </c>
      <c r="H279" s="41">
        <v>0</v>
      </c>
      <c r="I279" s="41">
        <v>0</v>
      </c>
      <c r="J279" s="41">
        <v>0</v>
      </c>
      <c r="K279" s="48">
        <v>0</v>
      </c>
      <c r="L279" s="48">
        <v>0</v>
      </c>
      <c r="M279" s="48" t="s">
        <v>57</v>
      </c>
      <c r="N279" s="48" t="s">
        <v>57</v>
      </c>
      <c r="O279" s="48" t="s">
        <v>57</v>
      </c>
      <c r="P279" s="48" t="s">
        <v>57</v>
      </c>
      <c r="Q279" s="48" t="s">
        <v>57</v>
      </c>
      <c r="R279" s="48" t="s">
        <v>57</v>
      </c>
      <c r="S279" s="724" t="s">
        <v>57</v>
      </c>
      <c r="T279" s="724" t="s">
        <v>57</v>
      </c>
      <c r="U279" s="41"/>
      <c r="V279" s="41"/>
      <c r="W279" s="41"/>
      <c r="X279" s="41"/>
      <c r="Y279" s="41"/>
      <c r="Z279" s="161"/>
      <c r="AA279" s="39">
        <v>0</v>
      </c>
      <c r="AB279" s="41" t="s">
        <v>57</v>
      </c>
      <c r="AC279" s="108" t="s">
        <v>57</v>
      </c>
      <c r="AD279" s="164" t="s">
        <v>542</v>
      </c>
      <c r="AE279" s="41" t="s">
        <v>542</v>
      </c>
      <c r="AF279" s="108" t="s">
        <v>542</v>
      </c>
    </row>
    <row r="280" spans="1:32" ht="47.25" customHeight="1" x14ac:dyDescent="0.2">
      <c r="A280" s="129" t="s">
        <v>148</v>
      </c>
      <c r="B280" s="130" t="s">
        <v>681</v>
      </c>
      <c r="C280" s="161" t="s">
        <v>23</v>
      </c>
      <c r="D280" s="95" t="s">
        <v>542</v>
      </c>
      <c r="E280" s="48" t="s">
        <v>542</v>
      </c>
      <c r="F280" s="96" t="s">
        <v>542</v>
      </c>
      <c r="G280" s="164">
        <v>0</v>
      </c>
      <c r="H280" s="41">
        <v>0</v>
      </c>
      <c r="I280" s="41">
        <v>0</v>
      </c>
      <c r="J280" s="41">
        <v>0</v>
      </c>
      <c r="K280" s="48">
        <v>0</v>
      </c>
      <c r="L280" s="48">
        <v>0</v>
      </c>
      <c r="M280" s="48" t="s">
        <v>57</v>
      </c>
      <c r="N280" s="48" t="s">
        <v>57</v>
      </c>
      <c r="O280" s="48" t="s">
        <v>57</v>
      </c>
      <c r="P280" s="48" t="s">
        <v>57</v>
      </c>
      <c r="Q280" s="48" t="s">
        <v>57</v>
      </c>
      <c r="R280" s="48" t="s">
        <v>57</v>
      </c>
      <c r="S280" s="724" t="s">
        <v>57</v>
      </c>
      <c r="T280" s="724" t="s">
        <v>57</v>
      </c>
      <c r="U280" s="41"/>
      <c r="V280" s="41"/>
      <c r="W280" s="41"/>
      <c r="X280" s="41"/>
      <c r="Y280" s="41"/>
      <c r="Z280" s="161"/>
      <c r="AA280" s="39">
        <v>0</v>
      </c>
      <c r="AB280" s="41" t="s">
        <v>57</v>
      </c>
      <c r="AC280" s="108" t="s">
        <v>57</v>
      </c>
      <c r="AD280" s="164" t="s">
        <v>542</v>
      </c>
      <c r="AE280" s="41" t="s">
        <v>542</v>
      </c>
      <c r="AF280" s="108" t="s">
        <v>542</v>
      </c>
    </row>
    <row r="281" spans="1:32" ht="26.25" customHeight="1" thickBot="1" x14ac:dyDescent="0.25">
      <c r="A281" s="1393" t="s">
        <v>705</v>
      </c>
      <c r="B281" s="1394"/>
      <c r="C281" s="197"/>
      <c r="D281" s="1395"/>
      <c r="E281" s="1391"/>
      <c r="F281" s="1392"/>
      <c r="G281" s="1396">
        <v>0</v>
      </c>
      <c r="H281" s="1244"/>
      <c r="I281" s="1244">
        <v>0</v>
      </c>
      <c r="J281" s="1244"/>
      <c r="K281" s="1397">
        <v>0</v>
      </c>
      <c r="L281" s="1397"/>
      <c r="M281" s="1397">
        <v>333</v>
      </c>
      <c r="N281" s="1397"/>
      <c r="O281" s="1384">
        <v>5351</v>
      </c>
      <c r="P281" s="1384"/>
      <c r="Q281" s="1384">
        <v>6004</v>
      </c>
      <c r="R281" s="1384"/>
      <c r="S281" s="1385">
        <f>AA281-Q281-O281-M281</f>
        <v>762</v>
      </c>
      <c r="T281" s="1385"/>
      <c r="U281" s="1385"/>
      <c r="V281" s="1385"/>
      <c r="W281" s="1385"/>
      <c r="X281" s="1385"/>
      <c r="Y281" s="766"/>
      <c r="Z281" s="540"/>
      <c r="AA281" s="1399">
        <v>12450</v>
      </c>
      <c r="AB281" s="1384"/>
      <c r="AC281" s="1400"/>
      <c r="AD281" s="1390"/>
      <c r="AE281" s="1391"/>
      <c r="AF281" s="1392"/>
    </row>
    <row r="282" spans="1:32" ht="6" customHeight="1" x14ac:dyDescent="0.2">
      <c r="A282" s="20"/>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row>
    <row r="283" spans="1:32" ht="15" x14ac:dyDescent="0.25">
      <c r="A283" s="63" t="s">
        <v>387</v>
      </c>
      <c r="B283" s="25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36.75" customHeight="1" x14ac:dyDescent="0.2">
      <c r="A284" s="1398" t="s">
        <v>345</v>
      </c>
      <c r="B284" s="1398"/>
      <c r="C284" s="1398"/>
      <c r="D284" s="1398"/>
      <c r="E284" s="1398"/>
      <c r="F284" s="1398"/>
      <c r="G284" s="1398"/>
      <c r="H284" s="1398"/>
      <c r="I284" s="1398"/>
      <c r="J284" s="1398"/>
      <c r="K284" s="1398"/>
      <c r="L284" s="1398"/>
      <c r="M284" s="1398"/>
      <c r="N284" s="1398"/>
      <c r="O284" s="1398"/>
      <c r="P284" s="1398"/>
      <c r="Q284" s="1398"/>
      <c r="R284" s="1398"/>
      <c r="S284" s="1398"/>
      <c r="T284" s="1398"/>
      <c r="U284" s="1398"/>
      <c r="V284" s="1398"/>
      <c r="W284" s="1398"/>
      <c r="X284" s="1398"/>
      <c r="Y284" s="1398"/>
      <c r="Z284" s="1398"/>
      <c r="AA284" s="1398"/>
      <c r="AB284" s="1398"/>
      <c r="AC284" s="1398"/>
      <c r="AD284" s="1398"/>
      <c r="AE284" s="1398"/>
      <c r="AF284" s="1398"/>
    </row>
    <row r="285" spans="1:32" ht="6" customHeight="1" thickBot="1" x14ac:dyDescent="0.25"/>
    <row r="286" spans="1:32" s="11" customFormat="1" ht="26.25" customHeight="1" x14ac:dyDescent="0.25">
      <c r="A286" s="1170" t="s">
        <v>347</v>
      </c>
      <c r="B286" s="1171" t="s">
        <v>268</v>
      </c>
      <c r="C286" s="1193" t="s">
        <v>180</v>
      </c>
      <c r="D286" s="1170" t="s">
        <v>703</v>
      </c>
      <c r="E286" s="1171"/>
      <c r="F286" s="1172"/>
      <c r="G286" s="1205" t="s">
        <v>6</v>
      </c>
      <c r="H286" s="1171"/>
      <c r="I286" s="1171" t="s">
        <v>7</v>
      </c>
      <c r="J286" s="1171"/>
      <c r="K286" s="1171" t="s">
        <v>8</v>
      </c>
      <c r="L286" s="1171"/>
      <c r="M286" s="1171" t="s">
        <v>9</v>
      </c>
      <c r="N286" s="1171"/>
      <c r="O286" s="1171" t="s">
        <v>10</v>
      </c>
      <c r="P286" s="1171"/>
      <c r="Q286" s="1171" t="s">
        <v>11</v>
      </c>
      <c r="R286" s="1171"/>
      <c r="S286" s="1171" t="s">
        <v>12</v>
      </c>
      <c r="T286" s="1171"/>
      <c r="U286" s="1171" t="s">
        <v>13</v>
      </c>
      <c r="V286" s="1171"/>
      <c r="W286" s="1171" t="s">
        <v>14</v>
      </c>
      <c r="X286" s="1171"/>
      <c r="Y286" s="1171" t="s">
        <v>15</v>
      </c>
      <c r="Z286" s="1193"/>
      <c r="AA286" s="1170" t="s">
        <v>704</v>
      </c>
      <c r="AB286" s="1171"/>
      <c r="AC286" s="1172"/>
      <c r="AD286" s="1205" t="s">
        <v>269</v>
      </c>
      <c r="AE286" s="1171"/>
      <c r="AF286" s="1172"/>
    </row>
    <row r="287" spans="1:32" ht="30.75" customHeight="1" x14ac:dyDescent="0.2">
      <c r="A287" s="1184"/>
      <c r="B287" s="1182"/>
      <c r="C287" s="1183"/>
      <c r="D287" s="1184"/>
      <c r="E287" s="1182"/>
      <c r="F287" s="1185"/>
      <c r="G287" s="1200" t="s">
        <v>0</v>
      </c>
      <c r="H287" s="1201"/>
      <c r="I287" s="1201"/>
      <c r="J287" s="1201"/>
      <c r="K287" s="1201"/>
      <c r="L287" s="1201"/>
      <c r="M287" s="1201"/>
      <c r="N287" s="1201"/>
      <c r="O287" s="1201"/>
      <c r="P287" s="1201"/>
      <c r="Q287" s="1201"/>
      <c r="R287" s="1201"/>
      <c r="S287" s="1201"/>
      <c r="T287" s="1201"/>
      <c r="U287" s="1201"/>
      <c r="V287" s="1201"/>
      <c r="W287" s="1201"/>
      <c r="X287" s="1201"/>
      <c r="Y287" s="1201"/>
      <c r="Z287" s="1202"/>
      <c r="AA287" s="1184"/>
      <c r="AB287" s="1182"/>
      <c r="AC287" s="1185"/>
      <c r="AD287" s="1186"/>
      <c r="AE287" s="1182"/>
      <c r="AF287" s="1185"/>
    </row>
    <row r="288" spans="1:32" ht="21" customHeight="1" thickBot="1" x14ac:dyDescent="0.25">
      <c r="A288" s="1206"/>
      <c r="B288" s="1207"/>
      <c r="C288" s="1208"/>
      <c r="D288" s="87" t="s">
        <v>18</v>
      </c>
      <c r="E288" s="81" t="s">
        <v>16</v>
      </c>
      <c r="F288" s="170" t="s">
        <v>17</v>
      </c>
      <c r="G288" s="171" t="s">
        <v>16</v>
      </c>
      <c r="H288" s="81" t="s">
        <v>17</v>
      </c>
      <c r="I288" s="81" t="s">
        <v>16</v>
      </c>
      <c r="J288" s="81" t="s">
        <v>17</v>
      </c>
      <c r="K288" s="81" t="s">
        <v>16</v>
      </c>
      <c r="L288" s="81" t="s">
        <v>17</v>
      </c>
      <c r="M288" s="81" t="s">
        <v>16</v>
      </c>
      <c r="N288" s="81" t="s">
        <v>17</v>
      </c>
      <c r="O288" s="81" t="s">
        <v>16</v>
      </c>
      <c r="P288" s="81" t="s">
        <v>17</v>
      </c>
      <c r="Q288" s="81" t="s">
        <v>16</v>
      </c>
      <c r="R288" s="81" t="s">
        <v>17</v>
      </c>
      <c r="S288" s="81" t="s">
        <v>16</v>
      </c>
      <c r="T288" s="81" t="s">
        <v>17</v>
      </c>
      <c r="U288" s="81" t="s">
        <v>16</v>
      </c>
      <c r="V288" s="81" t="s">
        <v>17</v>
      </c>
      <c r="W288" s="81" t="s">
        <v>16</v>
      </c>
      <c r="X288" s="81" t="s">
        <v>17</v>
      </c>
      <c r="Y288" s="81" t="s">
        <v>16</v>
      </c>
      <c r="Z288" s="173" t="s">
        <v>17</v>
      </c>
      <c r="AA288" s="87" t="s">
        <v>18</v>
      </c>
      <c r="AB288" s="81" t="s">
        <v>16</v>
      </c>
      <c r="AC288" s="170" t="s">
        <v>17</v>
      </c>
      <c r="AD288" s="171" t="s">
        <v>18</v>
      </c>
      <c r="AE288" s="81" t="s">
        <v>16</v>
      </c>
      <c r="AF288" s="170" t="s">
        <v>17</v>
      </c>
    </row>
    <row r="289" spans="1:33" ht="25.5" x14ac:dyDescent="0.2">
      <c r="A289" s="145" t="s">
        <v>79</v>
      </c>
      <c r="B289" s="146" t="s">
        <v>270</v>
      </c>
      <c r="C289" s="734" t="s">
        <v>23</v>
      </c>
      <c r="D289" s="166" t="s">
        <v>542</v>
      </c>
      <c r="E289" s="85" t="s">
        <v>542</v>
      </c>
      <c r="F289" s="167" t="s">
        <v>542</v>
      </c>
      <c r="G289" s="186">
        <v>0</v>
      </c>
      <c r="H289" s="732">
        <v>0</v>
      </c>
      <c r="I289" s="732">
        <v>0</v>
      </c>
      <c r="J289" s="732">
        <v>0</v>
      </c>
      <c r="K289" s="85">
        <v>2</v>
      </c>
      <c r="L289" s="85">
        <v>0</v>
      </c>
      <c r="M289" s="148">
        <v>113</v>
      </c>
      <c r="N289" s="148">
        <v>102</v>
      </c>
      <c r="O289" s="148">
        <v>62</v>
      </c>
      <c r="P289" s="148">
        <v>18</v>
      </c>
      <c r="Q289" s="148">
        <v>46</v>
      </c>
      <c r="R289" s="148">
        <v>4</v>
      </c>
      <c r="S289" s="497">
        <f>AB289-Q289-O289-M289-K289</f>
        <v>9</v>
      </c>
      <c r="T289" s="497">
        <f>AC289-R289-P289-N289-L289</f>
        <v>3</v>
      </c>
      <c r="U289" s="745"/>
      <c r="V289" s="745"/>
      <c r="W289" s="745"/>
      <c r="X289" s="745"/>
      <c r="Y289" s="745"/>
      <c r="Z289" s="539"/>
      <c r="AA289" s="182">
        <v>359</v>
      </c>
      <c r="AB289" s="745">
        <v>232</v>
      </c>
      <c r="AC289" s="183">
        <v>127</v>
      </c>
      <c r="AD289" s="186" t="s">
        <v>542</v>
      </c>
      <c r="AE289" s="732" t="s">
        <v>542</v>
      </c>
      <c r="AF289" s="149" t="s">
        <v>542</v>
      </c>
      <c r="AG289" s="470"/>
    </row>
    <row r="290" spans="1:33" ht="25.5" x14ac:dyDescent="0.2">
      <c r="A290" s="129" t="s">
        <v>82</v>
      </c>
      <c r="B290" s="130" t="s">
        <v>271</v>
      </c>
      <c r="C290" s="161" t="s">
        <v>23</v>
      </c>
      <c r="D290" s="95" t="s">
        <v>542</v>
      </c>
      <c r="E290" s="48" t="s">
        <v>542</v>
      </c>
      <c r="F290" s="96" t="s">
        <v>542</v>
      </c>
      <c r="G290" s="164">
        <v>0</v>
      </c>
      <c r="H290" s="41">
        <v>0</v>
      </c>
      <c r="I290" s="41">
        <v>0</v>
      </c>
      <c r="J290" s="41">
        <v>0</v>
      </c>
      <c r="K290" s="48">
        <v>0</v>
      </c>
      <c r="L290" s="48">
        <v>0</v>
      </c>
      <c r="M290" s="131">
        <v>22</v>
      </c>
      <c r="N290" s="131">
        <v>58</v>
      </c>
      <c r="O290" s="148">
        <v>2</v>
      </c>
      <c r="P290" s="148">
        <v>0</v>
      </c>
      <c r="Q290" s="148">
        <v>5</v>
      </c>
      <c r="R290" s="148">
        <v>0</v>
      </c>
      <c r="S290" s="497">
        <f t="shared" ref="S290:T304" si="9">AB290-Q290-O290-M290-K290</f>
        <v>2</v>
      </c>
      <c r="T290" s="497">
        <f t="shared" si="9"/>
        <v>0</v>
      </c>
      <c r="U290" s="112"/>
      <c r="V290" s="112"/>
      <c r="W290" s="112"/>
      <c r="X290" s="112"/>
      <c r="Y290" s="112"/>
      <c r="Z290" s="324"/>
      <c r="AA290" s="184">
        <v>89</v>
      </c>
      <c r="AB290" s="112">
        <v>31</v>
      </c>
      <c r="AC290" s="185">
        <v>58</v>
      </c>
      <c r="AD290" s="164" t="s">
        <v>542</v>
      </c>
      <c r="AE290" s="41" t="s">
        <v>542</v>
      </c>
      <c r="AF290" s="108" t="s">
        <v>542</v>
      </c>
    </row>
    <row r="291" spans="1:33" ht="25.5" x14ac:dyDescent="0.2">
      <c r="A291" s="129" t="s">
        <v>84</v>
      </c>
      <c r="B291" s="130" t="s">
        <v>272</v>
      </c>
      <c r="C291" s="161" t="s">
        <v>23</v>
      </c>
      <c r="D291" s="95" t="s">
        <v>542</v>
      </c>
      <c r="E291" s="48" t="s">
        <v>542</v>
      </c>
      <c r="F291" s="96" t="s">
        <v>542</v>
      </c>
      <c r="G291" s="164">
        <v>0</v>
      </c>
      <c r="H291" s="41">
        <v>0</v>
      </c>
      <c r="I291" s="41">
        <v>0</v>
      </c>
      <c r="J291" s="41">
        <v>0</v>
      </c>
      <c r="K291" s="48">
        <v>2</v>
      </c>
      <c r="L291" s="48">
        <v>1</v>
      </c>
      <c r="M291" s="131">
        <v>647</v>
      </c>
      <c r="N291" s="131">
        <v>402</v>
      </c>
      <c r="O291" s="148">
        <v>1024</v>
      </c>
      <c r="P291" s="148">
        <v>627</v>
      </c>
      <c r="Q291" s="148">
        <v>1783</v>
      </c>
      <c r="R291" s="148">
        <v>1481</v>
      </c>
      <c r="S291" s="497">
        <f t="shared" si="9"/>
        <v>1305</v>
      </c>
      <c r="T291" s="497">
        <f t="shared" si="9"/>
        <v>1119</v>
      </c>
      <c r="U291" s="112"/>
      <c r="V291" s="112"/>
      <c r="W291" s="112"/>
      <c r="X291" s="112"/>
      <c r="Y291" s="112"/>
      <c r="Z291" s="324"/>
      <c r="AA291" s="184">
        <v>8391</v>
      </c>
      <c r="AB291" s="112">
        <v>4761</v>
      </c>
      <c r="AC291" s="185">
        <v>3630</v>
      </c>
      <c r="AD291" s="164" t="s">
        <v>542</v>
      </c>
      <c r="AE291" s="41" t="s">
        <v>542</v>
      </c>
      <c r="AF291" s="108" t="s">
        <v>542</v>
      </c>
    </row>
    <row r="292" spans="1:33" ht="33" customHeight="1" x14ac:dyDescent="0.2">
      <c r="A292" s="129" t="s">
        <v>95</v>
      </c>
      <c r="B292" s="130" t="s">
        <v>664</v>
      </c>
      <c r="C292" s="161" t="s">
        <v>23</v>
      </c>
      <c r="D292" s="95" t="s">
        <v>542</v>
      </c>
      <c r="E292" s="48" t="s">
        <v>542</v>
      </c>
      <c r="F292" s="96" t="s">
        <v>542</v>
      </c>
      <c r="G292" s="164">
        <v>0</v>
      </c>
      <c r="H292" s="41">
        <v>0</v>
      </c>
      <c r="I292" s="41">
        <v>0</v>
      </c>
      <c r="J292" s="41">
        <v>0</v>
      </c>
      <c r="K292" s="223">
        <v>2</v>
      </c>
      <c r="L292" s="223">
        <v>0</v>
      </c>
      <c r="M292" s="131">
        <v>0</v>
      </c>
      <c r="N292" s="131">
        <v>0</v>
      </c>
      <c r="O292" s="148">
        <v>0</v>
      </c>
      <c r="P292" s="148">
        <v>0</v>
      </c>
      <c r="Q292" s="148">
        <v>0</v>
      </c>
      <c r="R292" s="148">
        <v>0</v>
      </c>
      <c r="S292" s="497">
        <f t="shared" si="9"/>
        <v>0</v>
      </c>
      <c r="T292" s="497">
        <f t="shared" si="9"/>
        <v>0</v>
      </c>
      <c r="U292" s="112"/>
      <c r="V292" s="112"/>
      <c r="W292" s="112"/>
      <c r="X292" s="112"/>
      <c r="Y292" s="112"/>
      <c r="Z292" s="324"/>
      <c r="AA292" s="184">
        <v>2</v>
      </c>
      <c r="AB292" s="112">
        <v>2</v>
      </c>
      <c r="AC292" s="185">
        <v>0</v>
      </c>
      <c r="AD292" s="164" t="s">
        <v>542</v>
      </c>
      <c r="AE292" s="41" t="s">
        <v>542</v>
      </c>
      <c r="AF292" s="108" t="s">
        <v>542</v>
      </c>
    </row>
    <row r="293" spans="1:33" ht="32.25" customHeight="1" x14ac:dyDescent="0.2">
      <c r="A293" s="129" t="s">
        <v>277</v>
      </c>
      <c r="B293" s="130" t="s">
        <v>273</v>
      </c>
      <c r="C293" s="161" t="s">
        <v>23</v>
      </c>
      <c r="D293" s="95" t="s">
        <v>542</v>
      </c>
      <c r="E293" s="48" t="s">
        <v>542</v>
      </c>
      <c r="F293" s="96" t="s">
        <v>542</v>
      </c>
      <c r="G293" s="164">
        <v>0</v>
      </c>
      <c r="H293" s="41">
        <v>0</v>
      </c>
      <c r="I293" s="41">
        <v>0</v>
      </c>
      <c r="J293" s="41">
        <v>0</v>
      </c>
      <c r="K293" s="48">
        <v>13</v>
      </c>
      <c r="L293" s="48">
        <v>2</v>
      </c>
      <c r="M293" s="131">
        <v>570</v>
      </c>
      <c r="N293" s="131">
        <v>88</v>
      </c>
      <c r="O293" s="148">
        <v>204</v>
      </c>
      <c r="P293" s="148">
        <v>91</v>
      </c>
      <c r="Q293" s="148">
        <v>250</v>
      </c>
      <c r="R293" s="148">
        <v>92</v>
      </c>
      <c r="S293" s="497">
        <f t="shared" si="9"/>
        <v>136</v>
      </c>
      <c r="T293" s="497">
        <f t="shared" si="9"/>
        <v>53</v>
      </c>
      <c r="U293" s="112"/>
      <c r="V293" s="112"/>
      <c r="W293" s="112"/>
      <c r="X293" s="112"/>
      <c r="Y293" s="112"/>
      <c r="Z293" s="324"/>
      <c r="AA293" s="184">
        <v>1499</v>
      </c>
      <c r="AB293" s="112">
        <v>1173</v>
      </c>
      <c r="AC293" s="185">
        <v>326</v>
      </c>
      <c r="AD293" s="164" t="s">
        <v>542</v>
      </c>
      <c r="AE293" s="41" t="s">
        <v>542</v>
      </c>
      <c r="AF293" s="108" t="s">
        <v>542</v>
      </c>
    </row>
    <row r="294" spans="1:33" ht="25.5" x14ac:dyDescent="0.2">
      <c r="A294" s="129" t="s">
        <v>86</v>
      </c>
      <c r="B294" s="130" t="s">
        <v>665</v>
      </c>
      <c r="C294" s="161" t="s">
        <v>23</v>
      </c>
      <c r="D294" s="95" t="s">
        <v>542</v>
      </c>
      <c r="E294" s="48" t="s">
        <v>542</v>
      </c>
      <c r="F294" s="96" t="s">
        <v>542</v>
      </c>
      <c r="G294" s="164">
        <v>0</v>
      </c>
      <c r="H294" s="41">
        <v>0</v>
      </c>
      <c r="I294" s="41">
        <v>0</v>
      </c>
      <c r="J294" s="41">
        <v>0</v>
      </c>
      <c r="K294" s="48">
        <v>6</v>
      </c>
      <c r="L294" s="48">
        <v>0</v>
      </c>
      <c r="M294" s="131">
        <v>780</v>
      </c>
      <c r="N294" s="131">
        <v>426</v>
      </c>
      <c r="O294" s="148">
        <v>1065</v>
      </c>
      <c r="P294" s="148">
        <v>639</v>
      </c>
      <c r="Q294" s="148">
        <v>1762</v>
      </c>
      <c r="R294" s="148">
        <v>1482</v>
      </c>
      <c r="S294" s="497">
        <f t="shared" si="9"/>
        <v>1316</v>
      </c>
      <c r="T294" s="497">
        <f t="shared" si="9"/>
        <v>1121</v>
      </c>
      <c r="U294" s="112"/>
      <c r="V294" s="112"/>
      <c r="W294" s="112"/>
      <c r="X294" s="112"/>
      <c r="Y294" s="112"/>
      <c r="Z294" s="324"/>
      <c r="AA294" s="184">
        <v>8597</v>
      </c>
      <c r="AB294" s="112">
        <v>4929</v>
      </c>
      <c r="AC294" s="185">
        <v>3668</v>
      </c>
      <c r="AD294" s="164" t="s">
        <v>542</v>
      </c>
      <c r="AE294" s="41" t="s">
        <v>542</v>
      </c>
      <c r="AF294" s="108" t="s">
        <v>542</v>
      </c>
    </row>
    <row r="295" spans="1:33" ht="25.5" x14ac:dyDescent="0.2">
      <c r="A295" s="129" t="s">
        <v>88</v>
      </c>
      <c r="B295" s="130" t="s">
        <v>666</v>
      </c>
      <c r="C295" s="161" t="s">
        <v>23</v>
      </c>
      <c r="D295" s="95" t="s">
        <v>542</v>
      </c>
      <c r="E295" s="48" t="s">
        <v>542</v>
      </c>
      <c r="F295" s="96" t="s">
        <v>542</v>
      </c>
      <c r="G295" s="164">
        <v>0</v>
      </c>
      <c r="H295" s="41">
        <v>0</v>
      </c>
      <c r="I295" s="41">
        <v>0</v>
      </c>
      <c r="J295" s="41">
        <v>0</v>
      </c>
      <c r="K295" s="48">
        <v>1</v>
      </c>
      <c r="L295" s="48">
        <v>0</v>
      </c>
      <c r="M295" s="131">
        <v>39</v>
      </c>
      <c r="N295" s="131">
        <v>6</v>
      </c>
      <c r="O295" s="148">
        <v>14</v>
      </c>
      <c r="P295" s="148">
        <v>3</v>
      </c>
      <c r="Q295" s="148">
        <v>31</v>
      </c>
      <c r="R295" s="148">
        <v>9</v>
      </c>
      <c r="S295" s="497">
        <f t="shared" si="9"/>
        <v>5</v>
      </c>
      <c r="T295" s="497">
        <f t="shared" si="9"/>
        <v>2</v>
      </c>
      <c r="U295" s="112"/>
      <c r="V295" s="112"/>
      <c r="W295" s="112"/>
      <c r="X295" s="112"/>
      <c r="Y295" s="112"/>
      <c r="Z295" s="324"/>
      <c r="AA295" s="184">
        <v>110</v>
      </c>
      <c r="AB295" s="112">
        <v>90</v>
      </c>
      <c r="AC295" s="185">
        <v>20</v>
      </c>
      <c r="AD295" s="164" t="s">
        <v>542</v>
      </c>
      <c r="AE295" s="41" t="s">
        <v>542</v>
      </c>
      <c r="AF295" s="108" t="s">
        <v>542</v>
      </c>
    </row>
    <row r="296" spans="1:33" ht="39.75" customHeight="1" x14ac:dyDescent="0.2">
      <c r="A296" s="129" t="s">
        <v>103</v>
      </c>
      <c r="B296" s="130" t="s">
        <v>667</v>
      </c>
      <c r="C296" s="161" t="s">
        <v>23</v>
      </c>
      <c r="D296" s="95" t="s">
        <v>542</v>
      </c>
      <c r="E296" s="48" t="s">
        <v>542</v>
      </c>
      <c r="F296" s="96" t="s">
        <v>542</v>
      </c>
      <c r="G296" s="164">
        <v>0</v>
      </c>
      <c r="H296" s="41">
        <v>0</v>
      </c>
      <c r="I296" s="41">
        <v>0</v>
      </c>
      <c r="J296" s="41">
        <v>0</v>
      </c>
      <c r="K296" s="48">
        <v>1</v>
      </c>
      <c r="L296" s="48">
        <v>0</v>
      </c>
      <c r="M296" s="131">
        <v>17</v>
      </c>
      <c r="N296" s="131">
        <v>5</v>
      </c>
      <c r="O296" s="148">
        <v>8</v>
      </c>
      <c r="P296" s="148">
        <v>0</v>
      </c>
      <c r="Q296" s="148">
        <v>3</v>
      </c>
      <c r="R296" s="148">
        <v>0</v>
      </c>
      <c r="S296" s="497">
        <f t="shared" si="9"/>
        <v>2</v>
      </c>
      <c r="T296" s="497">
        <f t="shared" si="9"/>
        <v>0</v>
      </c>
      <c r="U296" s="112"/>
      <c r="V296" s="112"/>
      <c r="W296" s="112"/>
      <c r="X296" s="112"/>
      <c r="Y296" s="112"/>
      <c r="Z296" s="324"/>
      <c r="AA296" s="184">
        <v>36</v>
      </c>
      <c r="AB296" s="112">
        <v>31</v>
      </c>
      <c r="AC296" s="185">
        <v>5</v>
      </c>
      <c r="AD296" s="164" t="s">
        <v>542</v>
      </c>
      <c r="AE296" s="41" t="s">
        <v>542</v>
      </c>
      <c r="AF296" s="108" t="s">
        <v>542</v>
      </c>
    </row>
    <row r="297" spans="1:33" ht="33.75" customHeight="1" x14ac:dyDescent="0.2">
      <c r="A297" s="129" t="s">
        <v>143</v>
      </c>
      <c r="B297" s="130" t="s">
        <v>668</v>
      </c>
      <c r="C297" s="161" t="s">
        <v>23</v>
      </c>
      <c r="D297" s="95" t="s">
        <v>542</v>
      </c>
      <c r="E297" s="48" t="s">
        <v>542</v>
      </c>
      <c r="F297" s="96" t="s">
        <v>542</v>
      </c>
      <c r="G297" s="164">
        <v>0</v>
      </c>
      <c r="H297" s="41">
        <v>0</v>
      </c>
      <c r="I297" s="41">
        <v>0</v>
      </c>
      <c r="J297" s="41">
        <v>0</v>
      </c>
      <c r="K297" s="48">
        <v>2</v>
      </c>
      <c r="L297" s="48">
        <v>0</v>
      </c>
      <c r="M297" s="131">
        <v>678</v>
      </c>
      <c r="N297" s="131">
        <v>409</v>
      </c>
      <c r="O297" s="148">
        <v>1022</v>
      </c>
      <c r="P297" s="148">
        <v>625</v>
      </c>
      <c r="Q297" s="148">
        <v>1722</v>
      </c>
      <c r="R297" s="148">
        <v>1479</v>
      </c>
      <c r="S297" s="497">
        <f t="shared" si="9"/>
        <v>1292</v>
      </c>
      <c r="T297" s="497">
        <f t="shared" si="9"/>
        <v>1118</v>
      </c>
      <c r="U297" s="112"/>
      <c r="V297" s="112"/>
      <c r="W297" s="112"/>
      <c r="X297" s="112"/>
      <c r="Y297" s="112"/>
      <c r="Z297" s="324"/>
      <c r="AA297" s="184">
        <v>8347</v>
      </c>
      <c r="AB297" s="112">
        <v>4716</v>
      </c>
      <c r="AC297" s="185">
        <v>3631</v>
      </c>
      <c r="AD297" s="164" t="s">
        <v>542</v>
      </c>
      <c r="AE297" s="41" t="s">
        <v>542</v>
      </c>
      <c r="AF297" s="108" t="s">
        <v>542</v>
      </c>
    </row>
    <row r="298" spans="1:33" ht="33.75" customHeight="1" x14ac:dyDescent="0.2">
      <c r="A298" s="129" t="s">
        <v>669</v>
      </c>
      <c r="B298" s="130" t="s">
        <v>670</v>
      </c>
      <c r="C298" s="161" t="s">
        <v>23</v>
      </c>
      <c r="D298" s="95" t="s">
        <v>542</v>
      </c>
      <c r="E298" s="48" t="s">
        <v>542</v>
      </c>
      <c r="F298" s="96" t="s">
        <v>542</v>
      </c>
      <c r="G298" s="164">
        <v>0</v>
      </c>
      <c r="H298" s="41">
        <v>0</v>
      </c>
      <c r="I298" s="41">
        <v>0</v>
      </c>
      <c r="J298" s="41">
        <v>0</v>
      </c>
      <c r="K298" s="48">
        <v>15</v>
      </c>
      <c r="L298" s="48">
        <v>3</v>
      </c>
      <c r="M298" s="131">
        <v>496</v>
      </c>
      <c r="N298" s="131">
        <v>114</v>
      </c>
      <c r="O298" s="148">
        <v>195</v>
      </c>
      <c r="P298" s="148">
        <v>45</v>
      </c>
      <c r="Q298" s="148">
        <v>214</v>
      </c>
      <c r="R298" s="148">
        <v>15</v>
      </c>
      <c r="S298" s="497">
        <f t="shared" si="9"/>
        <v>118</v>
      </c>
      <c r="T298" s="497">
        <f t="shared" si="9"/>
        <v>14</v>
      </c>
      <c r="U298" s="112"/>
      <c r="V298" s="112"/>
      <c r="W298" s="112"/>
      <c r="X298" s="112"/>
      <c r="Y298" s="112"/>
      <c r="Z298" s="324"/>
      <c r="AA298" s="184">
        <v>1229</v>
      </c>
      <c r="AB298" s="112">
        <v>1038</v>
      </c>
      <c r="AC298" s="185">
        <v>191</v>
      </c>
      <c r="AD298" s="164" t="s">
        <v>542</v>
      </c>
      <c r="AE298" s="41" t="s">
        <v>542</v>
      </c>
      <c r="AF298" s="108" t="s">
        <v>542</v>
      </c>
    </row>
    <row r="299" spans="1:33" ht="24" customHeight="1" x14ac:dyDescent="0.2">
      <c r="A299" s="129" t="s">
        <v>671</v>
      </c>
      <c r="B299" s="130" t="s">
        <v>672</v>
      </c>
      <c r="C299" s="161" t="s">
        <v>23</v>
      </c>
      <c r="D299" s="95" t="s">
        <v>542</v>
      </c>
      <c r="E299" s="48" t="s">
        <v>542</v>
      </c>
      <c r="F299" s="96" t="s">
        <v>542</v>
      </c>
      <c r="G299" s="164">
        <v>0</v>
      </c>
      <c r="H299" s="41">
        <v>0</v>
      </c>
      <c r="I299" s="41">
        <v>0</v>
      </c>
      <c r="J299" s="41">
        <v>0</v>
      </c>
      <c r="K299" s="48">
        <v>0</v>
      </c>
      <c r="L299" s="48">
        <v>0</v>
      </c>
      <c r="M299" s="131">
        <v>156</v>
      </c>
      <c r="N299" s="131">
        <v>68</v>
      </c>
      <c r="O299" s="148">
        <v>73</v>
      </c>
      <c r="P299" s="148">
        <v>66</v>
      </c>
      <c r="Q299" s="148">
        <v>143</v>
      </c>
      <c r="R299" s="148">
        <v>83</v>
      </c>
      <c r="S299" s="497">
        <f t="shared" si="9"/>
        <v>40</v>
      </c>
      <c r="T299" s="497">
        <f t="shared" si="9"/>
        <v>43</v>
      </c>
      <c r="U299" s="112"/>
      <c r="V299" s="112"/>
      <c r="W299" s="112"/>
      <c r="X299" s="112"/>
      <c r="Y299" s="112"/>
      <c r="Z299" s="324"/>
      <c r="AA299" s="184">
        <v>672</v>
      </c>
      <c r="AB299" s="112">
        <v>412</v>
      </c>
      <c r="AC299" s="185">
        <v>260</v>
      </c>
      <c r="AD299" s="164" t="s">
        <v>542</v>
      </c>
      <c r="AE299" s="41" t="s">
        <v>542</v>
      </c>
      <c r="AF299" s="108" t="s">
        <v>542</v>
      </c>
    </row>
    <row r="300" spans="1:33" ht="34.5" customHeight="1" x14ac:dyDescent="0.2">
      <c r="A300" s="129" t="s">
        <v>673</v>
      </c>
      <c r="B300" s="130" t="s">
        <v>674</v>
      </c>
      <c r="C300" s="161" t="s">
        <v>23</v>
      </c>
      <c r="D300" s="95" t="s">
        <v>542</v>
      </c>
      <c r="E300" s="48" t="s">
        <v>542</v>
      </c>
      <c r="F300" s="96" t="s">
        <v>542</v>
      </c>
      <c r="G300" s="164">
        <v>0</v>
      </c>
      <c r="H300" s="41">
        <v>0</v>
      </c>
      <c r="I300" s="41">
        <v>0</v>
      </c>
      <c r="J300" s="41">
        <v>0</v>
      </c>
      <c r="K300" s="48">
        <v>0</v>
      </c>
      <c r="L300" s="48">
        <v>0</v>
      </c>
      <c r="M300" s="131">
        <v>10</v>
      </c>
      <c r="N300" s="131">
        <v>1</v>
      </c>
      <c r="O300" s="148">
        <v>32</v>
      </c>
      <c r="P300" s="148">
        <v>18</v>
      </c>
      <c r="Q300" s="148">
        <v>51</v>
      </c>
      <c r="R300" s="148">
        <v>54</v>
      </c>
      <c r="S300" s="497">
        <f t="shared" si="9"/>
        <v>41</v>
      </c>
      <c r="T300" s="497">
        <f t="shared" si="9"/>
        <v>26</v>
      </c>
      <c r="U300" s="112"/>
      <c r="V300" s="112"/>
      <c r="W300" s="112"/>
      <c r="X300" s="112"/>
      <c r="Y300" s="112"/>
      <c r="Z300" s="324"/>
      <c r="AA300" s="184">
        <v>233</v>
      </c>
      <c r="AB300" s="112">
        <v>134</v>
      </c>
      <c r="AC300" s="185">
        <v>99</v>
      </c>
      <c r="AD300" s="164" t="s">
        <v>542</v>
      </c>
      <c r="AE300" s="41" t="s">
        <v>542</v>
      </c>
      <c r="AF300" s="108" t="s">
        <v>542</v>
      </c>
    </row>
    <row r="301" spans="1:33" ht="27" customHeight="1" x14ac:dyDescent="0.2">
      <c r="A301" s="129" t="s">
        <v>278</v>
      </c>
      <c r="B301" s="130" t="s">
        <v>274</v>
      </c>
      <c r="C301" s="161" t="s">
        <v>23</v>
      </c>
      <c r="D301" s="95" t="s">
        <v>542</v>
      </c>
      <c r="E301" s="48" t="s">
        <v>542</v>
      </c>
      <c r="F301" s="96" t="s">
        <v>542</v>
      </c>
      <c r="G301" s="164">
        <v>0</v>
      </c>
      <c r="H301" s="41">
        <v>0</v>
      </c>
      <c r="I301" s="41">
        <v>0</v>
      </c>
      <c r="J301" s="41">
        <v>0</v>
      </c>
      <c r="K301" s="48">
        <v>0</v>
      </c>
      <c r="L301" s="48">
        <v>0</v>
      </c>
      <c r="M301" s="131">
        <v>5</v>
      </c>
      <c r="N301" s="131">
        <v>9</v>
      </c>
      <c r="O301" s="148">
        <v>10</v>
      </c>
      <c r="P301" s="148">
        <v>7</v>
      </c>
      <c r="Q301" s="148">
        <v>56</v>
      </c>
      <c r="R301" s="148">
        <v>32</v>
      </c>
      <c r="S301" s="497">
        <f t="shared" si="9"/>
        <v>34</v>
      </c>
      <c r="T301" s="497">
        <f t="shared" si="9"/>
        <v>29</v>
      </c>
      <c r="U301" s="112"/>
      <c r="V301" s="112"/>
      <c r="W301" s="112"/>
      <c r="X301" s="112"/>
      <c r="Y301" s="112"/>
      <c r="Z301" s="324"/>
      <c r="AA301" s="184">
        <v>182</v>
      </c>
      <c r="AB301" s="112">
        <v>105</v>
      </c>
      <c r="AC301" s="185">
        <v>77</v>
      </c>
      <c r="AD301" s="164" t="s">
        <v>542</v>
      </c>
      <c r="AE301" s="41" t="s">
        <v>542</v>
      </c>
      <c r="AF301" s="108" t="s">
        <v>542</v>
      </c>
    </row>
    <row r="302" spans="1:33" ht="27" customHeight="1" x14ac:dyDescent="0.2">
      <c r="A302" s="129" t="s">
        <v>133</v>
      </c>
      <c r="B302" s="130" t="s">
        <v>675</v>
      </c>
      <c r="C302" s="161" t="s">
        <v>23</v>
      </c>
      <c r="D302" s="95" t="s">
        <v>542</v>
      </c>
      <c r="E302" s="48" t="s">
        <v>542</v>
      </c>
      <c r="F302" s="96" t="s">
        <v>542</v>
      </c>
      <c r="G302" s="164">
        <v>0</v>
      </c>
      <c r="H302" s="41">
        <v>0</v>
      </c>
      <c r="I302" s="41">
        <v>0</v>
      </c>
      <c r="J302" s="41">
        <v>0</v>
      </c>
      <c r="K302" s="48">
        <v>0</v>
      </c>
      <c r="L302" s="48">
        <v>0</v>
      </c>
      <c r="M302" s="131">
        <v>1018</v>
      </c>
      <c r="N302" s="131">
        <v>467</v>
      </c>
      <c r="O302" s="148">
        <v>878</v>
      </c>
      <c r="P302" s="148">
        <v>445</v>
      </c>
      <c r="Q302" s="148">
        <v>1580</v>
      </c>
      <c r="R302" s="148">
        <v>1163</v>
      </c>
      <c r="S302" s="497">
        <f t="shared" si="9"/>
        <v>1035</v>
      </c>
      <c r="T302" s="497">
        <f t="shared" si="9"/>
        <v>816</v>
      </c>
      <c r="U302" s="112"/>
      <c r="V302" s="112"/>
      <c r="W302" s="112"/>
      <c r="X302" s="112"/>
      <c r="Y302" s="112"/>
      <c r="Z302" s="324"/>
      <c r="AA302" s="184">
        <v>7402</v>
      </c>
      <c r="AB302" s="112">
        <v>4511</v>
      </c>
      <c r="AC302" s="185">
        <v>2891</v>
      </c>
      <c r="AD302" s="164" t="s">
        <v>542</v>
      </c>
      <c r="AE302" s="41" t="s">
        <v>542</v>
      </c>
      <c r="AF302" s="108" t="s">
        <v>542</v>
      </c>
    </row>
    <row r="303" spans="1:33" ht="27.75" customHeight="1" x14ac:dyDescent="0.2">
      <c r="A303" s="132" t="s">
        <v>676</v>
      </c>
      <c r="B303" s="140" t="s">
        <v>685</v>
      </c>
      <c r="C303" s="161" t="s">
        <v>23</v>
      </c>
      <c r="D303" s="95" t="s">
        <v>542</v>
      </c>
      <c r="E303" s="48" t="s">
        <v>542</v>
      </c>
      <c r="F303" s="96" t="s">
        <v>542</v>
      </c>
      <c r="G303" s="164">
        <v>0</v>
      </c>
      <c r="H303" s="41">
        <v>0</v>
      </c>
      <c r="I303" s="41">
        <v>0</v>
      </c>
      <c r="J303" s="41">
        <v>0</v>
      </c>
      <c r="K303" s="48">
        <v>0</v>
      </c>
      <c r="L303" s="48">
        <v>0</v>
      </c>
      <c r="M303" s="131">
        <v>1</v>
      </c>
      <c r="N303" s="131">
        <v>2</v>
      </c>
      <c r="O303" s="148">
        <v>1</v>
      </c>
      <c r="P303" s="148">
        <v>1</v>
      </c>
      <c r="Q303" s="148">
        <v>3</v>
      </c>
      <c r="R303" s="148">
        <v>1</v>
      </c>
      <c r="S303" s="497">
        <f t="shared" si="9"/>
        <v>6</v>
      </c>
      <c r="T303" s="497">
        <f t="shared" si="9"/>
        <v>1</v>
      </c>
      <c r="U303" s="112"/>
      <c r="V303" s="112"/>
      <c r="W303" s="112"/>
      <c r="X303" s="112"/>
      <c r="Y303" s="112"/>
      <c r="Z303" s="324"/>
      <c r="AA303" s="184">
        <v>16</v>
      </c>
      <c r="AB303" s="112">
        <v>11</v>
      </c>
      <c r="AC303" s="185">
        <v>5</v>
      </c>
      <c r="AD303" s="164" t="s">
        <v>542</v>
      </c>
      <c r="AE303" s="41" t="s">
        <v>542</v>
      </c>
      <c r="AF303" s="108" t="s">
        <v>542</v>
      </c>
    </row>
    <row r="304" spans="1:33" ht="25.5" customHeight="1" x14ac:dyDescent="0.2">
      <c r="A304" s="101" t="s">
        <v>138</v>
      </c>
      <c r="B304" s="258" t="s">
        <v>686</v>
      </c>
      <c r="C304" s="161" t="s">
        <v>23</v>
      </c>
      <c r="D304" s="157">
        <v>12350</v>
      </c>
      <c r="E304" s="48" t="s">
        <v>57</v>
      </c>
      <c r="F304" s="96" t="s">
        <v>57</v>
      </c>
      <c r="G304" s="164" t="s">
        <v>57</v>
      </c>
      <c r="H304" s="41" t="s">
        <v>57</v>
      </c>
      <c r="I304" s="41" t="s">
        <v>57</v>
      </c>
      <c r="J304" s="41" t="s">
        <v>57</v>
      </c>
      <c r="K304" s="48">
        <v>15</v>
      </c>
      <c r="L304" s="48">
        <v>0</v>
      </c>
      <c r="M304" s="131">
        <v>996</v>
      </c>
      <c r="N304" s="131">
        <v>462</v>
      </c>
      <c r="O304" s="148">
        <v>867</v>
      </c>
      <c r="P304" s="148">
        <v>437</v>
      </c>
      <c r="Q304" s="148">
        <v>1567</v>
      </c>
      <c r="R304" s="148">
        <v>1159</v>
      </c>
      <c r="S304" s="497">
        <f t="shared" si="9"/>
        <v>1011</v>
      </c>
      <c r="T304" s="497">
        <f t="shared" si="9"/>
        <v>780</v>
      </c>
      <c r="U304" s="215"/>
      <c r="V304" s="215"/>
      <c r="W304" s="215"/>
      <c r="X304" s="215"/>
      <c r="Y304" s="215"/>
      <c r="Z304" s="216"/>
      <c r="AA304" s="184">
        <v>7294</v>
      </c>
      <c r="AB304" s="112">
        <v>4456</v>
      </c>
      <c r="AC304" s="185">
        <v>2838</v>
      </c>
      <c r="AD304" s="447">
        <f>AA304/D304</f>
        <v>0.59060728744939273</v>
      </c>
      <c r="AE304" s="41" t="s">
        <v>57</v>
      </c>
      <c r="AF304" s="108" t="s">
        <v>57</v>
      </c>
    </row>
    <row r="305" spans="1:32" ht="30.75" customHeight="1" x14ac:dyDescent="0.2">
      <c r="A305" s="129" t="s">
        <v>123</v>
      </c>
      <c r="B305" s="130" t="s">
        <v>677</v>
      </c>
      <c r="C305" s="161" t="s">
        <v>23</v>
      </c>
      <c r="D305" s="95" t="s">
        <v>542</v>
      </c>
      <c r="E305" s="48" t="s">
        <v>542</v>
      </c>
      <c r="F305" s="96" t="s">
        <v>542</v>
      </c>
      <c r="G305" s="164">
        <v>0</v>
      </c>
      <c r="H305" s="41">
        <v>0</v>
      </c>
      <c r="I305" s="41">
        <v>0</v>
      </c>
      <c r="J305" s="41">
        <v>0</v>
      </c>
      <c r="K305" s="48">
        <v>0</v>
      </c>
      <c r="L305" s="48">
        <v>0</v>
      </c>
      <c r="M305" s="131" t="s">
        <v>57</v>
      </c>
      <c r="N305" s="131" t="s">
        <v>57</v>
      </c>
      <c r="O305" s="131" t="s">
        <v>57</v>
      </c>
      <c r="P305" s="131" t="s">
        <v>57</v>
      </c>
      <c r="Q305" s="131" t="s">
        <v>57</v>
      </c>
      <c r="R305" s="131" t="s">
        <v>57</v>
      </c>
      <c r="S305" s="496" t="s">
        <v>57</v>
      </c>
      <c r="T305" s="496" t="s">
        <v>57</v>
      </c>
      <c r="U305" s="112"/>
      <c r="V305" s="112"/>
      <c r="W305" s="112"/>
      <c r="X305" s="112"/>
      <c r="Y305" s="112"/>
      <c r="Z305" s="324"/>
      <c r="AA305" s="157">
        <v>3</v>
      </c>
      <c r="AB305" s="112" t="s">
        <v>57</v>
      </c>
      <c r="AC305" s="185" t="s">
        <v>57</v>
      </c>
      <c r="AD305" s="164" t="s">
        <v>542</v>
      </c>
      <c r="AE305" s="41" t="s">
        <v>542</v>
      </c>
      <c r="AF305" s="108" t="s">
        <v>542</v>
      </c>
    </row>
    <row r="306" spans="1:32" ht="33" customHeight="1" x14ac:dyDescent="0.2">
      <c r="A306" s="129" t="s">
        <v>129</v>
      </c>
      <c r="B306" s="130" t="s">
        <v>678</v>
      </c>
      <c r="C306" s="161" t="s">
        <v>23</v>
      </c>
      <c r="D306" s="95" t="s">
        <v>542</v>
      </c>
      <c r="E306" s="48" t="s">
        <v>542</v>
      </c>
      <c r="F306" s="96" t="s">
        <v>542</v>
      </c>
      <c r="G306" s="164">
        <v>0</v>
      </c>
      <c r="H306" s="41">
        <v>0</v>
      </c>
      <c r="I306" s="41">
        <v>0</v>
      </c>
      <c r="J306" s="41">
        <v>0</v>
      </c>
      <c r="K306" s="48">
        <v>0</v>
      </c>
      <c r="L306" s="48">
        <v>0</v>
      </c>
      <c r="M306" s="131" t="s">
        <v>57</v>
      </c>
      <c r="N306" s="131" t="s">
        <v>57</v>
      </c>
      <c r="O306" s="131" t="s">
        <v>57</v>
      </c>
      <c r="P306" s="131" t="s">
        <v>57</v>
      </c>
      <c r="Q306" s="131" t="s">
        <v>57</v>
      </c>
      <c r="R306" s="131" t="s">
        <v>57</v>
      </c>
      <c r="S306" s="496" t="s">
        <v>57</v>
      </c>
      <c r="T306" s="496" t="s">
        <v>57</v>
      </c>
      <c r="U306" s="112"/>
      <c r="V306" s="112"/>
      <c r="W306" s="112"/>
      <c r="X306" s="112"/>
      <c r="Y306" s="112"/>
      <c r="Z306" s="324"/>
      <c r="AA306" s="157">
        <v>3</v>
      </c>
      <c r="AB306" s="112" t="s">
        <v>57</v>
      </c>
      <c r="AC306" s="185" t="s">
        <v>57</v>
      </c>
      <c r="AD306" s="164" t="s">
        <v>542</v>
      </c>
      <c r="AE306" s="41" t="s">
        <v>542</v>
      </c>
      <c r="AF306" s="108" t="s">
        <v>542</v>
      </c>
    </row>
    <row r="307" spans="1:32" ht="36" customHeight="1" x14ac:dyDescent="0.2">
      <c r="A307" s="129" t="s">
        <v>679</v>
      </c>
      <c r="B307" s="130" t="s">
        <v>680</v>
      </c>
      <c r="C307" s="161" t="s">
        <v>23</v>
      </c>
      <c r="D307" s="95" t="s">
        <v>542</v>
      </c>
      <c r="E307" s="48" t="s">
        <v>542</v>
      </c>
      <c r="F307" s="96" t="s">
        <v>542</v>
      </c>
      <c r="G307" s="164">
        <v>0</v>
      </c>
      <c r="H307" s="41">
        <v>0</v>
      </c>
      <c r="I307" s="41">
        <v>0</v>
      </c>
      <c r="J307" s="41">
        <v>0</v>
      </c>
      <c r="K307" s="48">
        <v>0</v>
      </c>
      <c r="L307" s="48">
        <v>0</v>
      </c>
      <c r="M307" s="131" t="s">
        <v>57</v>
      </c>
      <c r="N307" s="131" t="s">
        <v>57</v>
      </c>
      <c r="O307" s="131" t="s">
        <v>57</v>
      </c>
      <c r="P307" s="131" t="s">
        <v>57</v>
      </c>
      <c r="Q307" s="131" t="s">
        <v>57</v>
      </c>
      <c r="R307" s="131" t="s">
        <v>57</v>
      </c>
      <c r="S307" s="496" t="s">
        <v>57</v>
      </c>
      <c r="T307" s="496" t="s">
        <v>57</v>
      </c>
      <c r="U307" s="112"/>
      <c r="V307" s="112"/>
      <c r="W307" s="112"/>
      <c r="X307" s="112"/>
      <c r="Y307" s="112"/>
      <c r="Z307" s="324"/>
      <c r="AA307" s="157">
        <v>6</v>
      </c>
      <c r="AB307" s="112" t="s">
        <v>57</v>
      </c>
      <c r="AC307" s="185" t="s">
        <v>57</v>
      </c>
      <c r="AD307" s="164" t="s">
        <v>542</v>
      </c>
      <c r="AE307" s="41" t="s">
        <v>542</v>
      </c>
      <c r="AF307" s="108" t="s">
        <v>542</v>
      </c>
    </row>
    <row r="308" spans="1:32" ht="42.75" customHeight="1" x14ac:dyDescent="0.2">
      <c r="A308" s="129" t="s">
        <v>148</v>
      </c>
      <c r="B308" s="130" t="s">
        <v>681</v>
      </c>
      <c r="C308" s="161" t="s">
        <v>23</v>
      </c>
      <c r="D308" s="95" t="s">
        <v>542</v>
      </c>
      <c r="E308" s="48" t="s">
        <v>542</v>
      </c>
      <c r="F308" s="96" t="s">
        <v>542</v>
      </c>
      <c r="G308" s="164">
        <v>0</v>
      </c>
      <c r="H308" s="41">
        <v>0</v>
      </c>
      <c r="I308" s="41">
        <v>0</v>
      </c>
      <c r="J308" s="41">
        <v>0</v>
      </c>
      <c r="K308" s="48">
        <v>0</v>
      </c>
      <c r="L308" s="48">
        <v>0</v>
      </c>
      <c r="M308" s="131" t="s">
        <v>57</v>
      </c>
      <c r="N308" s="131" t="s">
        <v>57</v>
      </c>
      <c r="O308" s="131" t="s">
        <v>57</v>
      </c>
      <c r="P308" s="131" t="s">
        <v>57</v>
      </c>
      <c r="Q308" s="131" t="s">
        <v>57</v>
      </c>
      <c r="R308" s="131" t="s">
        <v>57</v>
      </c>
      <c r="S308" s="496" t="s">
        <v>57</v>
      </c>
      <c r="T308" s="496" t="s">
        <v>57</v>
      </c>
      <c r="U308" s="112"/>
      <c r="V308" s="112"/>
      <c r="W308" s="112"/>
      <c r="X308" s="112"/>
      <c r="Y308" s="112"/>
      <c r="Z308" s="324"/>
      <c r="AA308" s="184">
        <v>0</v>
      </c>
      <c r="AB308" s="112" t="s">
        <v>57</v>
      </c>
      <c r="AC308" s="185" t="s">
        <v>57</v>
      </c>
      <c r="AD308" s="164" t="s">
        <v>542</v>
      </c>
      <c r="AE308" s="41" t="s">
        <v>542</v>
      </c>
      <c r="AF308" s="108" t="s">
        <v>542</v>
      </c>
    </row>
    <row r="309" spans="1:32" ht="26.25" customHeight="1" thickBot="1" x14ac:dyDescent="0.25">
      <c r="A309" s="1393" t="s">
        <v>705</v>
      </c>
      <c r="B309" s="1394"/>
      <c r="C309" s="197"/>
      <c r="D309" s="1395"/>
      <c r="E309" s="1391"/>
      <c r="F309" s="1392"/>
      <c r="G309" s="1396">
        <v>0</v>
      </c>
      <c r="H309" s="1244"/>
      <c r="I309" s="1244">
        <v>0</v>
      </c>
      <c r="J309" s="1244"/>
      <c r="K309" s="1397">
        <v>20</v>
      </c>
      <c r="L309" s="1397"/>
      <c r="M309" s="1384">
        <v>1922</v>
      </c>
      <c r="N309" s="1384"/>
      <c r="O309" s="1384">
        <v>2026</v>
      </c>
      <c r="P309" s="1384"/>
      <c r="Q309" s="1384">
        <v>3656</v>
      </c>
      <c r="R309" s="1384"/>
      <c r="S309" s="1385">
        <f>AA309-Q309-O309-M309-K309</f>
        <v>2625</v>
      </c>
      <c r="T309" s="1385"/>
      <c r="U309" s="1386"/>
      <c r="V309" s="1386"/>
      <c r="W309" s="1386"/>
      <c r="X309" s="1386"/>
      <c r="Y309" s="762"/>
      <c r="Z309" s="217"/>
      <c r="AA309" s="1387">
        <v>10249</v>
      </c>
      <c r="AB309" s="1388"/>
      <c r="AC309" s="1389"/>
      <c r="AD309" s="1390"/>
      <c r="AE309" s="1391"/>
      <c r="AF309" s="1392"/>
    </row>
    <row r="310" spans="1:32" ht="36" customHeight="1" x14ac:dyDescent="0.2">
      <c r="A310" s="1382" t="s">
        <v>275</v>
      </c>
      <c r="B310" s="1383"/>
      <c r="C310" s="1383"/>
      <c r="D310" s="1383"/>
      <c r="E310" s="1383"/>
      <c r="F310" s="1383"/>
      <c r="G310" s="1383"/>
      <c r="H310" s="1383"/>
      <c r="I310" s="1383"/>
      <c r="J310" s="1383"/>
      <c r="K310" s="1383"/>
      <c r="L310" s="1383"/>
      <c r="M310" s="1383"/>
      <c r="N310" s="1383"/>
      <c r="O310" s="1383"/>
      <c r="P310" s="1383"/>
      <c r="Q310" s="1383"/>
      <c r="R310" s="1383"/>
      <c r="S310" s="1383"/>
      <c r="T310" s="1383"/>
      <c r="U310" s="1383"/>
      <c r="V310" s="1383"/>
      <c r="W310" s="1383"/>
      <c r="X310" s="1383"/>
      <c r="Y310" s="1383"/>
      <c r="Z310" s="1383"/>
      <c r="AA310" s="1383"/>
      <c r="AB310" s="1383"/>
      <c r="AC310" s="1383"/>
      <c r="AD310" s="1383"/>
      <c r="AE310" s="1383"/>
      <c r="AF310" s="1383"/>
    </row>
    <row r="311" spans="1:32" ht="59.25" customHeight="1" x14ac:dyDescent="0.2">
      <c r="A311" s="1382" t="s">
        <v>276</v>
      </c>
      <c r="B311" s="1383"/>
      <c r="C311" s="1383"/>
      <c r="D311" s="1383"/>
      <c r="E311" s="1383"/>
      <c r="F311" s="1383"/>
      <c r="G311" s="1383"/>
      <c r="H311" s="1383"/>
      <c r="I311" s="1383"/>
      <c r="J311" s="1383"/>
      <c r="K311" s="1383"/>
      <c r="L311" s="1383"/>
      <c r="M311" s="1383"/>
      <c r="N311" s="1383"/>
      <c r="O311" s="1383"/>
      <c r="P311" s="1383"/>
      <c r="Q311" s="1383"/>
      <c r="R311" s="1383"/>
      <c r="S311" s="1383"/>
      <c r="T311" s="1383"/>
      <c r="U311" s="1383"/>
      <c r="V311" s="1383"/>
      <c r="W311" s="1383"/>
      <c r="X311" s="1383"/>
      <c r="Y311" s="1383"/>
      <c r="Z311" s="1383"/>
      <c r="AA311" s="1383"/>
      <c r="AB311" s="1383"/>
      <c r="AC311" s="1383"/>
      <c r="AD311" s="1383"/>
      <c r="AE311" s="1383"/>
      <c r="AF311" s="1383"/>
    </row>
  </sheetData>
  <mergeCells count="342">
    <mergeCell ref="A1:AF1"/>
    <mergeCell ref="A4:AF4"/>
    <mergeCell ref="A6:A8"/>
    <mergeCell ref="B6:B8"/>
    <mergeCell ref="C6:C8"/>
    <mergeCell ref="D6:F7"/>
    <mergeCell ref="G6:H6"/>
    <mergeCell ref="I6:J6"/>
    <mergeCell ref="K6:L6"/>
    <mergeCell ref="M6:N6"/>
    <mergeCell ref="A29:B29"/>
    <mergeCell ref="D29:F29"/>
    <mergeCell ref="G29:H29"/>
    <mergeCell ref="I29:J29"/>
    <mergeCell ref="K29:L29"/>
    <mergeCell ref="M29:N29"/>
    <mergeCell ref="O29:P29"/>
    <mergeCell ref="O6:P6"/>
    <mergeCell ref="Q6:R6"/>
    <mergeCell ref="Q29:R29"/>
    <mergeCell ref="S29:T29"/>
    <mergeCell ref="U29:V29"/>
    <mergeCell ref="W29:X29"/>
    <mergeCell ref="AA29:AC29"/>
    <mergeCell ref="AD29:AF29"/>
    <mergeCell ref="AA6:AC7"/>
    <mergeCell ref="AD6:AF7"/>
    <mergeCell ref="G7:Z7"/>
    <mergeCell ref="S6:T6"/>
    <mergeCell ref="U6:V6"/>
    <mergeCell ref="W6:X6"/>
    <mergeCell ref="Y6:Z6"/>
    <mergeCell ref="A30:AF30"/>
    <mergeCell ref="A35:A37"/>
    <mergeCell ref="B35:B37"/>
    <mergeCell ref="C35:C37"/>
    <mergeCell ref="D35:F36"/>
    <mergeCell ref="G35:H35"/>
    <mergeCell ref="I35:J35"/>
    <mergeCell ref="K35:L35"/>
    <mergeCell ref="M35:N35"/>
    <mergeCell ref="O35:P35"/>
    <mergeCell ref="AD85:AF85"/>
    <mergeCell ref="S58:T58"/>
    <mergeCell ref="U58:V58"/>
    <mergeCell ref="W58:X58"/>
    <mergeCell ref="AA58:AC58"/>
    <mergeCell ref="AD58:AF58"/>
    <mergeCell ref="A61:AF61"/>
    <mergeCell ref="AD35:AF36"/>
    <mergeCell ref="G36:Z36"/>
    <mergeCell ref="A58:B58"/>
    <mergeCell ref="D58:F58"/>
    <mergeCell ref="G58:H58"/>
    <mergeCell ref="I58:J58"/>
    <mergeCell ref="K58:L58"/>
    <mergeCell ref="M58:N58"/>
    <mergeCell ref="O58:P58"/>
    <mergeCell ref="Q58:R58"/>
    <mergeCell ref="Q35:R35"/>
    <mergeCell ref="S35:T35"/>
    <mergeCell ref="U35:V35"/>
    <mergeCell ref="W35:X35"/>
    <mergeCell ref="Y35:Z35"/>
    <mergeCell ref="AA35:AC36"/>
    <mergeCell ref="M85:N85"/>
    <mergeCell ref="W62:X62"/>
    <mergeCell ref="Y62:Z62"/>
    <mergeCell ref="AA62:AC63"/>
    <mergeCell ref="AD62:AF63"/>
    <mergeCell ref="G63:Z63"/>
    <mergeCell ref="A85:B85"/>
    <mergeCell ref="D85:F85"/>
    <mergeCell ref="G85:H85"/>
    <mergeCell ref="I85:J85"/>
    <mergeCell ref="K85:L85"/>
    <mergeCell ref="K62:L62"/>
    <mergeCell ref="M62:N62"/>
    <mergeCell ref="O62:P62"/>
    <mergeCell ref="Q62:R62"/>
    <mergeCell ref="S62:T62"/>
    <mergeCell ref="U62:V62"/>
    <mergeCell ref="A62:A64"/>
    <mergeCell ref="B62:B64"/>
    <mergeCell ref="C62:C64"/>
    <mergeCell ref="D62:F63"/>
    <mergeCell ref="G62:H62"/>
    <mergeCell ref="I62:J62"/>
    <mergeCell ref="AA85:AC85"/>
    <mergeCell ref="O85:P85"/>
    <mergeCell ref="Q85:R85"/>
    <mergeCell ref="S85:T85"/>
    <mergeCell ref="U85:V85"/>
    <mergeCell ref="W85:X85"/>
    <mergeCell ref="A113:B113"/>
    <mergeCell ref="D113:F113"/>
    <mergeCell ref="G113:H113"/>
    <mergeCell ref="I113:J113"/>
    <mergeCell ref="K113:L113"/>
    <mergeCell ref="M113:N113"/>
    <mergeCell ref="O113:P113"/>
    <mergeCell ref="O90:P90"/>
    <mergeCell ref="Q90:R90"/>
    <mergeCell ref="Q113:R113"/>
    <mergeCell ref="S113:T113"/>
    <mergeCell ref="U113:V113"/>
    <mergeCell ref="W113:X113"/>
    <mergeCell ref="A90:A92"/>
    <mergeCell ref="B90:B92"/>
    <mergeCell ref="C90:C92"/>
    <mergeCell ref="D90:F91"/>
    <mergeCell ref="G90:H90"/>
    <mergeCell ref="I90:J90"/>
    <mergeCell ref="AA113:AC113"/>
    <mergeCell ref="AD113:AF113"/>
    <mergeCell ref="AA90:AC91"/>
    <mergeCell ref="AD90:AF91"/>
    <mergeCell ref="G91:Z91"/>
    <mergeCell ref="S90:T90"/>
    <mergeCell ref="U90:V90"/>
    <mergeCell ref="W90:X90"/>
    <mergeCell ref="Y90:Z90"/>
    <mergeCell ref="K90:L90"/>
    <mergeCell ref="M90:N90"/>
    <mergeCell ref="G141:H141"/>
    <mergeCell ref="I141:J141"/>
    <mergeCell ref="K141:L141"/>
    <mergeCell ref="M141:N141"/>
    <mergeCell ref="O141:P141"/>
    <mergeCell ref="Q141:R141"/>
    <mergeCell ref="Q118:R118"/>
    <mergeCell ref="A117:AF117"/>
    <mergeCell ref="A118:A120"/>
    <mergeCell ref="B118:B120"/>
    <mergeCell ref="C118:C120"/>
    <mergeCell ref="D118:F119"/>
    <mergeCell ref="G118:H118"/>
    <mergeCell ref="I118:J118"/>
    <mergeCell ref="K118:L118"/>
    <mergeCell ref="M118:N118"/>
    <mergeCell ref="O118:P118"/>
    <mergeCell ref="AD118:AF119"/>
    <mergeCell ref="G119:Z119"/>
    <mergeCell ref="S118:T118"/>
    <mergeCell ref="U118:V118"/>
    <mergeCell ref="W118:X118"/>
    <mergeCell ref="Y118:Z118"/>
    <mergeCell ref="AA118:AC119"/>
    <mergeCell ref="S141:T141"/>
    <mergeCell ref="U141:V141"/>
    <mergeCell ref="W141:X141"/>
    <mergeCell ref="AA141:AC141"/>
    <mergeCell ref="AD141:AF141"/>
    <mergeCell ref="A146:A148"/>
    <mergeCell ref="B146:B148"/>
    <mergeCell ref="C146:C148"/>
    <mergeCell ref="D146:F147"/>
    <mergeCell ref="G146:H146"/>
    <mergeCell ref="U146:V146"/>
    <mergeCell ref="W146:X146"/>
    <mergeCell ref="Y146:Z146"/>
    <mergeCell ref="AA146:AC147"/>
    <mergeCell ref="AD146:AF147"/>
    <mergeCell ref="G147:Z147"/>
    <mergeCell ref="I146:J146"/>
    <mergeCell ref="K146:L146"/>
    <mergeCell ref="M146:N146"/>
    <mergeCell ref="O146:P146"/>
    <mergeCell ref="Q146:R146"/>
    <mergeCell ref="S146:T146"/>
    <mergeCell ref="A141:B141"/>
    <mergeCell ref="D141:F141"/>
    <mergeCell ref="AD169:AF169"/>
    <mergeCell ref="A172:AF172"/>
    <mergeCell ref="A174:A176"/>
    <mergeCell ref="B174:B176"/>
    <mergeCell ref="C174:C176"/>
    <mergeCell ref="D174:F175"/>
    <mergeCell ref="G174:H174"/>
    <mergeCell ref="I174:J174"/>
    <mergeCell ref="K174:L174"/>
    <mergeCell ref="M174:N174"/>
    <mergeCell ref="O169:P169"/>
    <mergeCell ref="Q169:R169"/>
    <mergeCell ref="S169:T169"/>
    <mergeCell ref="U169:V169"/>
    <mergeCell ref="W169:X169"/>
    <mergeCell ref="AA169:AC169"/>
    <mergeCell ref="A169:B169"/>
    <mergeCell ref="D169:F169"/>
    <mergeCell ref="G169:H169"/>
    <mergeCell ref="I169:J169"/>
    <mergeCell ref="K169:L169"/>
    <mergeCell ref="M169:N169"/>
    <mergeCell ref="A197:B197"/>
    <mergeCell ref="D197:F197"/>
    <mergeCell ref="G197:H197"/>
    <mergeCell ref="I197:J197"/>
    <mergeCell ref="K197:L197"/>
    <mergeCell ref="M197:N197"/>
    <mergeCell ref="O197:P197"/>
    <mergeCell ref="O174:P174"/>
    <mergeCell ref="Q174:R174"/>
    <mergeCell ref="Q197:R197"/>
    <mergeCell ref="S197:T197"/>
    <mergeCell ref="U197:V197"/>
    <mergeCell ref="W197:X197"/>
    <mergeCell ref="AA197:AC197"/>
    <mergeCell ref="AD197:AF197"/>
    <mergeCell ref="AA174:AC175"/>
    <mergeCell ref="AD174:AF175"/>
    <mergeCell ref="G175:Z175"/>
    <mergeCell ref="S174:T174"/>
    <mergeCell ref="U174:V174"/>
    <mergeCell ref="W174:X174"/>
    <mergeCell ref="Y174:Z174"/>
    <mergeCell ref="A200:AF200"/>
    <mergeCell ref="A202:A204"/>
    <mergeCell ref="B202:B204"/>
    <mergeCell ref="C202:C204"/>
    <mergeCell ref="D202:F203"/>
    <mergeCell ref="G202:H202"/>
    <mergeCell ref="I202:J202"/>
    <mergeCell ref="K202:L202"/>
    <mergeCell ref="M202:N202"/>
    <mergeCell ref="O202:P202"/>
    <mergeCell ref="S225:T225"/>
    <mergeCell ref="U225:V225"/>
    <mergeCell ref="W225:X225"/>
    <mergeCell ref="AA225:AC225"/>
    <mergeCell ref="AD225:AF225"/>
    <mergeCell ref="A228:AF228"/>
    <mergeCell ref="AD202:AF203"/>
    <mergeCell ref="G203:Z203"/>
    <mergeCell ref="A225:B225"/>
    <mergeCell ref="D225:F225"/>
    <mergeCell ref="G225:H225"/>
    <mergeCell ref="I225:J225"/>
    <mergeCell ref="K225:L225"/>
    <mergeCell ref="M225:N225"/>
    <mergeCell ref="O225:P225"/>
    <mergeCell ref="Q225:R225"/>
    <mergeCell ref="Q202:R202"/>
    <mergeCell ref="S202:T202"/>
    <mergeCell ref="U202:V202"/>
    <mergeCell ref="W202:X202"/>
    <mergeCell ref="Y202:Z202"/>
    <mergeCell ref="AA202:AC203"/>
    <mergeCell ref="W230:X230"/>
    <mergeCell ref="Y230:Z230"/>
    <mergeCell ref="AA230:AC231"/>
    <mergeCell ref="AD230:AF231"/>
    <mergeCell ref="G231:Z231"/>
    <mergeCell ref="A253:B253"/>
    <mergeCell ref="D253:F253"/>
    <mergeCell ref="G253:H253"/>
    <mergeCell ref="I253:J253"/>
    <mergeCell ref="K253:L253"/>
    <mergeCell ref="K230:L230"/>
    <mergeCell ref="M230:N230"/>
    <mergeCell ref="O230:P230"/>
    <mergeCell ref="Q230:R230"/>
    <mergeCell ref="S230:T230"/>
    <mergeCell ref="U230:V230"/>
    <mergeCell ref="A230:A232"/>
    <mergeCell ref="B230:B232"/>
    <mergeCell ref="C230:C232"/>
    <mergeCell ref="D230:F231"/>
    <mergeCell ref="G230:H230"/>
    <mergeCell ref="I230:J230"/>
    <mergeCell ref="AA253:AC253"/>
    <mergeCell ref="AD253:AF253"/>
    <mergeCell ref="M253:N253"/>
    <mergeCell ref="O253:P253"/>
    <mergeCell ref="Q253:R253"/>
    <mergeCell ref="S253:T253"/>
    <mergeCell ref="U253:V253"/>
    <mergeCell ref="W253:X253"/>
    <mergeCell ref="Y258:Z258"/>
    <mergeCell ref="AA258:AC259"/>
    <mergeCell ref="AD258:AF259"/>
    <mergeCell ref="G259:Z259"/>
    <mergeCell ref="S258:T258"/>
    <mergeCell ref="U258:V258"/>
    <mergeCell ref="W258:X258"/>
    <mergeCell ref="M258:N258"/>
    <mergeCell ref="O258:P258"/>
    <mergeCell ref="Q258:R258"/>
    <mergeCell ref="A256:AF256"/>
    <mergeCell ref="A258:A260"/>
    <mergeCell ref="B258:B260"/>
    <mergeCell ref="C258:C260"/>
    <mergeCell ref="D258:F259"/>
    <mergeCell ref="G258:H258"/>
    <mergeCell ref="I258:J258"/>
    <mergeCell ref="K258:L258"/>
    <mergeCell ref="AD281:AF281"/>
    <mergeCell ref="A284:AF284"/>
    <mergeCell ref="A286:A288"/>
    <mergeCell ref="B286:B288"/>
    <mergeCell ref="C286:C288"/>
    <mergeCell ref="D286:F287"/>
    <mergeCell ref="G286:H286"/>
    <mergeCell ref="I286:J286"/>
    <mergeCell ref="K286:L286"/>
    <mergeCell ref="M286:N286"/>
    <mergeCell ref="O281:P281"/>
    <mergeCell ref="Q281:R281"/>
    <mergeCell ref="S281:T281"/>
    <mergeCell ref="U281:V281"/>
    <mergeCell ref="W281:X281"/>
    <mergeCell ref="AA281:AC281"/>
    <mergeCell ref="A281:B281"/>
    <mergeCell ref="D281:F281"/>
    <mergeCell ref="G281:H281"/>
    <mergeCell ref="I281:J281"/>
    <mergeCell ref="K281:L281"/>
    <mergeCell ref="M281:N281"/>
    <mergeCell ref="A310:AF310"/>
    <mergeCell ref="A311:AF311"/>
    <mergeCell ref="Q309:R309"/>
    <mergeCell ref="S309:T309"/>
    <mergeCell ref="U309:V309"/>
    <mergeCell ref="W309:X309"/>
    <mergeCell ref="AA309:AC309"/>
    <mergeCell ref="AD309:AF309"/>
    <mergeCell ref="AA286:AC287"/>
    <mergeCell ref="AD286:AF287"/>
    <mergeCell ref="G287:Z287"/>
    <mergeCell ref="A309:B309"/>
    <mergeCell ref="D309:F309"/>
    <mergeCell ref="G309:H309"/>
    <mergeCell ref="I309:J309"/>
    <mergeCell ref="K309:L309"/>
    <mergeCell ref="M309:N309"/>
    <mergeCell ref="O309:P309"/>
    <mergeCell ref="O286:P286"/>
    <mergeCell ref="Q286:R286"/>
    <mergeCell ref="S286:T286"/>
    <mergeCell ref="U286:V286"/>
    <mergeCell ref="W286:X286"/>
    <mergeCell ref="Y286:Z286"/>
  </mergeCells>
  <printOptions horizontalCentered="1"/>
  <pageMargins left="0.23622047244094491" right="0.23622047244094491" top="0.55118110236220474" bottom="0.55118110236220474" header="0.31496062992125984" footer="0.31496062992125984"/>
  <pageSetup paperSize="9" scale="61" firstPageNumber="41" fitToHeight="0" orientation="landscape" useFirstPageNumber="1" r:id="rId1"/>
  <headerFooter>
    <oddFooter>&amp;C&amp;12&amp;P</oddFooter>
  </headerFooter>
  <rowBreaks count="9" manualBreakCount="9">
    <brk id="29" max="31" man="1"/>
    <brk id="58" max="31" man="1"/>
    <brk id="85" max="31" man="1"/>
    <brk id="113" max="31" man="1"/>
    <brk id="141" max="31" man="1"/>
    <brk id="169" max="31" man="1"/>
    <brk id="197" max="31" man="1"/>
    <brk id="225" max="31" man="1"/>
    <brk id="28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8"/>
  <sheetViews>
    <sheetView view="pageBreakPreview" zoomScale="90" zoomScaleNormal="90" zoomScaleSheetLayoutView="90" workbookViewId="0">
      <selection activeCell="AL92" sqref="AL92"/>
    </sheetView>
  </sheetViews>
  <sheetFormatPr defaultRowHeight="12.75" x14ac:dyDescent="0.2"/>
  <cols>
    <col min="1" max="1" width="8.85546875" style="94" customWidth="1"/>
    <col min="2" max="2" width="45.42578125" style="94" customWidth="1"/>
    <col min="3" max="3" width="9.5703125" style="94" customWidth="1"/>
    <col min="4" max="4" width="7" style="94" customWidth="1"/>
    <col min="5" max="5" width="10.5703125" style="94" customWidth="1"/>
    <col min="6" max="6" width="7" style="94" customWidth="1"/>
    <col min="7" max="7" width="8" style="94" customWidth="1"/>
    <col min="8" max="8" width="7.7109375" style="94" customWidth="1"/>
    <col min="9" max="10" width="3.7109375" style="94" customWidth="1"/>
    <col min="11" max="11" width="7.7109375" style="94" customWidth="1"/>
    <col min="12" max="13" width="3.7109375" style="94" customWidth="1"/>
    <col min="14" max="14" width="8.140625" style="94" customWidth="1"/>
    <col min="15" max="15" width="7.28515625" style="94" customWidth="1"/>
    <col min="16" max="16" width="8.7109375" style="94" customWidth="1"/>
    <col min="17" max="17" width="8.5703125" style="94" customWidth="1"/>
    <col min="18" max="18" width="7.5703125" style="94" customWidth="1"/>
    <col min="19" max="19" width="6.42578125" style="94" customWidth="1"/>
    <col min="20" max="20" width="8.5703125" style="94" customWidth="1"/>
    <col min="21" max="21" width="6.7109375" style="94" customWidth="1"/>
    <col min="22" max="22" width="7.5703125" style="94" customWidth="1"/>
    <col min="23" max="23" width="8.5703125" style="94" customWidth="1"/>
    <col min="24" max="25" width="6.140625" style="94" customWidth="1"/>
    <col min="26" max="26" width="10.85546875" style="94" customWidth="1"/>
    <col min="27" max="27" width="6.140625" style="94" customWidth="1"/>
    <col min="28" max="28" width="6" style="94" customWidth="1"/>
    <col min="29" max="29" width="7.85546875" style="94" hidden="1" customWidth="1"/>
    <col min="30" max="31" width="3.7109375" style="94" hidden="1" customWidth="1"/>
    <col min="32" max="32" width="8.28515625" style="94" hidden="1" customWidth="1"/>
    <col min="33" max="34" width="3.7109375" style="94" hidden="1" customWidth="1"/>
    <col min="35" max="35" width="7.85546875" style="94" hidden="1" customWidth="1"/>
    <col min="36" max="37" width="3.7109375" style="94" hidden="1" customWidth="1"/>
    <col min="38" max="38" width="11.140625" style="94" customWidth="1"/>
    <col min="39" max="39" width="9.42578125" style="94" customWidth="1"/>
    <col min="40" max="40" width="9.28515625" style="94" customWidth="1"/>
    <col min="41" max="41" width="6.5703125" style="94" customWidth="1"/>
    <col min="42" max="43" width="5.85546875" style="94" customWidth="1"/>
    <col min="44" max="256" width="9.140625" style="94"/>
    <col min="257" max="257" width="17.5703125" style="94" customWidth="1"/>
    <col min="258" max="258" width="11.140625" style="94" customWidth="1"/>
    <col min="259" max="512" width="9.140625" style="94"/>
    <col min="513" max="513" width="17.5703125" style="94" customWidth="1"/>
    <col min="514" max="514" width="11.140625" style="94" customWidth="1"/>
    <col min="515" max="768" width="9.140625" style="94"/>
    <col min="769" max="769" width="17.5703125" style="94" customWidth="1"/>
    <col min="770" max="770" width="11.140625" style="94" customWidth="1"/>
    <col min="771" max="1024" width="9.140625" style="94"/>
    <col min="1025" max="1025" width="17.5703125" style="94" customWidth="1"/>
    <col min="1026" max="1026" width="11.140625" style="94" customWidth="1"/>
    <col min="1027" max="1280" width="9.140625" style="94"/>
    <col min="1281" max="1281" width="17.5703125" style="94" customWidth="1"/>
    <col min="1282" max="1282" width="11.140625" style="94" customWidth="1"/>
    <col min="1283" max="1536" width="9.140625" style="94"/>
    <col min="1537" max="1537" width="17.5703125" style="94" customWidth="1"/>
    <col min="1538" max="1538" width="11.140625" style="94" customWidth="1"/>
    <col min="1539" max="1792" width="9.140625" style="94"/>
    <col min="1793" max="1793" width="17.5703125" style="94" customWidth="1"/>
    <col min="1794" max="1794" width="11.140625" style="94" customWidth="1"/>
    <col min="1795" max="2048" width="9.140625" style="94"/>
    <col min="2049" max="2049" width="17.5703125" style="94" customWidth="1"/>
    <col min="2050" max="2050" width="11.140625" style="94" customWidth="1"/>
    <col min="2051" max="2304" width="9.140625" style="94"/>
    <col min="2305" max="2305" width="17.5703125" style="94" customWidth="1"/>
    <col min="2306" max="2306" width="11.140625" style="94" customWidth="1"/>
    <col min="2307" max="2560" width="9.140625" style="94"/>
    <col min="2561" max="2561" width="17.5703125" style="94" customWidth="1"/>
    <col min="2562" max="2562" width="11.140625" style="94" customWidth="1"/>
    <col min="2563" max="2816" width="9.140625" style="94"/>
    <col min="2817" max="2817" width="17.5703125" style="94" customWidth="1"/>
    <col min="2818" max="2818" width="11.140625" style="94" customWidth="1"/>
    <col min="2819" max="3072" width="9.140625" style="94"/>
    <col min="3073" max="3073" width="17.5703125" style="94" customWidth="1"/>
    <col min="3074" max="3074" width="11.140625" style="94" customWidth="1"/>
    <col min="3075" max="3328" width="9.140625" style="94"/>
    <col min="3329" max="3329" width="17.5703125" style="94" customWidth="1"/>
    <col min="3330" max="3330" width="11.140625" style="94" customWidth="1"/>
    <col min="3331" max="3584" width="9.140625" style="94"/>
    <col min="3585" max="3585" width="17.5703125" style="94" customWidth="1"/>
    <col min="3586" max="3586" width="11.140625" style="94" customWidth="1"/>
    <col min="3587" max="3840" width="9.140625" style="94"/>
    <col min="3841" max="3841" width="17.5703125" style="94" customWidth="1"/>
    <col min="3842" max="3842" width="11.140625" style="94" customWidth="1"/>
    <col min="3843" max="4096" width="9.140625" style="94"/>
    <col min="4097" max="4097" width="17.5703125" style="94" customWidth="1"/>
    <col min="4098" max="4098" width="11.140625" style="94" customWidth="1"/>
    <col min="4099" max="4352" width="9.140625" style="94"/>
    <col min="4353" max="4353" width="17.5703125" style="94" customWidth="1"/>
    <col min="4354" max="4354" width="11.140625" style="94" customWidth="1"/>
    <col min="4355" max="4608" width="9.140625" style="94"/>
    <col min="4609" max="4609" width="17.5703125" style="94" customWidth="1"/>
    <col min="4610" max="4610" width="11.140625" style="94" customWidth="1"/>
    <col min="4611" max="4864" width="9.140625" style="94"/>
    <col min="4865" max="4865" width="17.5703125" style="94" customWidth="1"/>
    <col min="4866" max="4866" width="11.140625" style="94" customWidth="1"/>
    <col min="4867" max="5120" width="9.140625" style="94"/>
    <col min="5121" max="5121" width="17.5703125" style="94" customWidth="1"/>
    <col min="5122" max="5122" width="11.140625" style="94" customWidth="1"/>
    <col min="5123" max="5376" width="9.140625" style="94"/>
    <col min="5377" max="5377" width="17.5703125" style="94" customWidth="1"/>
    <col min="5378" max="5378" width="11.140625" style="94" customWidth="1"/>
    <col min="5379" max="5632" width="9.140625" style="94"/>
    <col min="5633" max="5633" width="17.5703125" style="94" customWidth="1"/>
    <col min="5634" max="5634" width="11.140625" style="94" customWidth="1"/>
    <col min="5635" max="5888" width="9.140625" style="94"/>
    <col min="5889" max="5889" width="17.5703125" style="94" customWidth="1"/>
    <col min="5890" max="5890" width="11.140625" style="94" customWidth="1"/>
    <col min="5891" max="6144" width="9.140625" style="94"/>
    <col min="6145" max="6145" width="17.5703125" style="94" customWidth="1"/>
    <col min="6146" max="6146" width="11.140625" style="94" customWidth="1"/>
    <col min="6147" max="6400" width="9.140625" style="94"/>
    <col min="6401" max="6401" width="17.5703125" style="94" customWidth="1"/>
    <col min="6402" max="6402" width="11.140625" style="94" customWidth="1"/>
    <col min="6403" max="6656" width="9.140625" style="94"/>
    <col min="6657" max="6657" width="17.5703125" style="94" customWidth="1"/>
    <col min="6658" max="6658" width="11.140625" style="94" customWidth="1"/>
    <col min="6659" max="6912" width="9.140625" style="94"/>
    <col min="6913" max="6913" width="17.5703125" style="94" customWidth="1"/>
    <col min="6914" max="6914" width="11.140625" style="94" customWidth="1"/>
    <col min="6915" max="7168" width="9.140625" style="94"/>
    <col min="7169" max="7169" width="17.5703125" style="94" customWidth="1"/>
    <col min="7170" max="7170" width="11.140625" style="94" customWidth="1"/>
    <col min="7171" max="7424" width="9.140625" style="94"/>
    <col min="7425" max="7425" width="17.5703125" style="94" customWidth="1"/>
    <col min="7426" max="7426" width="11.140625" style="94" customWidth="1"/>
    <col min="7427" max="7680" width="9.140625" style="94"/>
    <col min="7681" max="7681" width="17.5703125" style="94" customWidth="1"/>
    <col min="7682" max="7682" width="11.140625" style="94" customWidth="1"/>
    <col min="7683" max="7936" width="9.140625" style="94"/>
    <col min="7937" max="7937" width="17.5703125" style="94" customWidth="1"/>
    <col min="7938" max="7938" width="11.140625" style="94" customWidth="1"/>
    <col min="7939" max="8192" width="9.140625" style="94"/>
    <col min="8193" max="8193" width="17.5703125" style="94" customWidth="1"/>
    <col min="8194" max="8194" width="11.140625" style="94" customWidth="1"/>
    <col min="8195" max="8448" width="9.140625" style="94"/>
    <col min="8449" max="8449" width="17.5703125" style="94" customWidth="1"/>
    <col min="8450" max="8450" width="11.140625" style="94" customWidth="1"/>
    <col min="8451" max="8704" width="9.140625" style="94"/>
    <col min="8705" max="8705" width="17.5703125" style="94" customWidth="1"/>
    <col min="8706" max="8706" width="11.140625" style="94" customWidth="1"/>
    <col min="8707" max="8960" width="9.140625" style="94"/>
    <col min="8961" max="8961" width="17.5703125" style="94" customWidth="1"/>
    <col min="8962" max="8962" width="11.140625" style="94" customWidth="1"/>
    <col min="8963" max="9216" width="9.140625" style="94"/>
    <col min="9217" max="9217" width="17.5703125" style="94" customWidth="1"/>
    <col min="9218" max="9218" width="11.140625" style="94" customWidth="1"/>
    <col min="9219" max="9472" width="9.140625" style="94"/>
    <col min="9473" max="9473" width="17.5703125" style="94" customWidth="1"/>
    <col min="9474" max="9474" width="11.140625" style="94" customWidth="1"/>
    <col min="9475" max="9728" width="9.140625" style="94"/>
    <col min="9729" max="9729" width="17.5703125" style="94" customWidth="1"/>
    <col min="9730" max="9730" width="11.140625" style="94" customWidth="1"/>
    <col min="9731" max="9984" width="9.140625" style="94"/>
    <col min="9985" max="9985" width="17.5703125" style="94" customWidth="1"/>
    <col min="9986" max="9986" width="11.140625" style="94" customWidth="1"/>
    <col min="9987" max="10240" width="9.140625" style="94"/>
    <col min="10241" max="10241" width="17.5703125" style="94" customWidth="1"/>
    <col min="10242" max="10242" width="11.140625" style="94" customWidth="1"/>
    <col min="10243" max="10496" width="9.140625" style="94"/>
    <col min="10497" max="10497" width="17.5703125" style="94" customWidth="1"/>
    <col min="10498" max="10498" width="11.140625" style="94" customWidth="1"/>
    <col min="10499" max="10752" width="9.140625" style="94"/>
    <col min="10753" max="10753" width="17.5703125" style="94" customWidth="1"/>
    <col min="10754" max="10754" width="11.140625" style="94" customWidth="1"/>
    <col min="10755" max="11008" width="9.140625" style="94"/>
    <col min="11009" max="11009" width="17.5703125" style="94" customWidth="1"/>
    <col min="11010" max="11010" width="11.140625" style="94" customWidth="1"/>
    <col min="11011" max="11264" width="9.140625" style="94"/>
    <col min="11265" max="11265" width="17.5703125" style="94" customWidth="1"/>
    <col min="11266" max="11266" width="11.140625" style="94" customWidth="1"/>
    <col min="11267" max="11520" width="9.140625" style="94"/>
    <col min="11521" max="11521" width="17.5703125" style="94" customWidth="1"/>
    <col min="11522" max="11522" width="11.140625" style="94" customWidth="1"/>
    <col min="11523" max="11776" width="9.140625" style="94"/>
    <col min="11777" max="11777" width="17.5703125" style="94" customWidth="1"/>
    <col min="11778" max="11778" width="11.140625" style="94" customWidth="1"/>
    <col min="11779" max="12032" width="9.140625" style="94"/>
    <col min="12033" max="12033" width="17.5703125" style="94" customWidth="1"/>
    <col min="12034" max="12034" width="11.140625" style="94" customWidth="1"/>
    <col min="12035" max="12288" width="9.140625" style="94"/>
    <col min="12289" max="12289" width="17.5703125" style="94" customWidth="1"/>
    <col min="12290" max="12290" width="11.140625" style="94" customWidth="1"/>
    <col min="12291" max="12544" width="9.140625" style="94"/>
    <col min="12545" max="12545" width="17.5703125" style="94" customWidth="1"/>
    <col min="12546" max="12546" width="11.140625" style="94" customWidth="1"/>
    <col min="12547" max="12800" width="9.140625" style="94"/>
    <col min="12801" max="12801" width="17.5703125" style="94" customWidth="1"/>
    <col min="12802" max="12802" width="11.140625" style="94" customWidth="1"/>
    <col min="12803" max="13056" width="9.140625" style="94"/>
    <col min="13057" max="13057" width="17.5703125" style="94" customWidth="1"/>
    <col min="13058" max="13058" width="11.140625" style="94" customWidth="1"/>
    <col min="13059" max="13312" width="9.140625" style="94"/>
    <col min="13313" max="13313" width="17.5703125" style="94" customWidth="1"/>
    <col min="13314" max="13314" width="11.140625" style="94" customWidth="1"/>
    <col min="13315" max="13568" width="9.140625" style="94"/>
    <col min="13569" max="13569" width="17.5703125" style="94" customWidth="1"/>
    <col min="13570" max="13570" width="11.140625" style="94" customWidth="1"/>
    <col min="13571" max="13824" width="9.140625" style="94"/>
    <col min="13825" max="13825" width="17.5703125" style="94" customWidth="1"/>
    <col min="13826" max="13826" width="11.140625" style="94" customWidth="1"/>
    <col min="13827" max="14080" width="9.140625" style="94"/>
    <col min="14081" max="14081" width="17.5703125" style="94" customWidth="1"/>
    <col min="14082" max="14082" width="11.140625" style="94" customWidth="1"/>
    <col min="14083" max="14336" width="9.140625" style="94"/>
    <col min="14337" max="14337" width="17.5703125" style="94" customWidth="1"/>
    <col min="14338" max="14338" width="11.140625" style="94" customWidth="1"/>
    <col min="14339" max="14592" width="9.140625" style="94"/>
    <col min="14593" max="14593" width="17.5703125" style="94" customWidth="1"/>
    <col min="14594" max="14594" width="11.140625" style="94" customWidth="1"/>
    <col min="14595" max="14848" width="9.140625" style="94"/>
    <col min="14849" max="14849" width="17.5703125" style="94" customWidth="1"/>
    <col min="14850" max="14850" width="11.140625" style="94" customWidth="1"/>
    <col min="14851" max="15104" width="9.140625" style="94"/>
    <col min="15105" max="15105" width="17.5703125" style="94" customWidth="1"/>
    <col min="15106" max="15106" width="11.140625" style="94" customWidth="1"/>
    <col min="15107" max="15360" width="9.140625" style="94"/>
    <col min="15361" max="15361" width="17.5703125" style="94" customWidth="1"/>
    <col min="15362" max="15362" width="11.140625" style="94" customWidth="1"/>
    <col min="15363" max="15616" width="9.140625" style="94"/>
    <col min="15617" max="15617" width="17.5703125" style="94" customWidth="1"/>
    <col min="15618" max="15618" width="11.140625" style="94" customWidth="1"/>
    <col min="15619" max="15872" width="9.140625" style="94"/>
    <col min="15873" max="15873" width="17.5703125" style="94" customWidth="1"/>
    <col min="15874" max="15874" width="11.140625" style="94" customWidth="1"/>
    <col min="15875" max="16128" width="9.140625" style="94"/>
    <col min="16129" max="16129" width="17.5703125" style="94" customWidth="1"/>
    <col min="16130" max="16130" width="11.140625" style="94" customWidth="1"/>
    <col min="16131" max="16384" width="9.140625" style="94"/>
  </cols>
  <sheetData>
    <row r="1" spans="1:45" s="17" customFormat="1" ht="60.75" customHeight="1" x14ac:dyDescent="0.25">
      <c r="A1" s="1232" t="s">
        <v>723</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232"/>
      <c r="AL1" s="1232"/>
      <c r="AM1" s="1232"/>
      <c r="AN1" s="1232"/>
      <c r="AO1" s="1232"/>
      <c r="AP1" s="1232"/>
      <c r="AQ1" s="1232"/>
    </row>
    <row r="2" spans="1:45" ht="15.75" x14ac:dyDescent="0.25">
      <c r="A2" s="219" t="s">
        <v>388</v>
      </c>
      <c r="B2" s="220"/>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row>
    <row r="3" spans="1:45" ht="21" customHeight="1" thickBot="1" x14ac:dyDescent="0.3">
      <c r="A3" s="1424" t="s">
        <v>490</v>
      </c>
      <c r="B3" s="1424"/>
      <c r="C3" s="1424"/>
      <c r="D3" s="1424"/>
      <c r="E3" s="1424"/>
      <c r="F3" s="1424"/>
      <c r="G3" s="1424"/>
      <c r="H3" s="1424"/>
      <c r="I3" s="1424"/>
      <c r="J3" s="1424"/>
      <c r="K3" s="1424"/>
      <c r="L3" s="1424"/>
      <c r="M3" s="1424"/>
      <c r="N3" s="1424"/>
      <c r="O3" s="1424"/>
      <c r="P3" s="1424"/>
      <c r="Q3" s="1424"/>
      <c r="R3" s="1424"/>
      <c r="S3" s="1424"/>
      <c r="T3" s="1424"/>
      <c r="U3" s="1424"/>
      <c r="V3" s="1424"/>
      <c r="W3" s="1424"/>
      <c r="X3" s="1424"/>
      <c r="Y3" s="1424"/>
      <c r="Z3" s="1424"/>
      <c r="AA3" s="1424"/>
      <c r="AB3" s="1424"/>
      <c r="AC3" s="1424"/>
      <c r="AD3" s="1424"/>
      <c r="AE3" s="1424"/>
      <c r="AF3" s="1424"/>
      <c r="AG3" s="1424"/>
      <c r="AH3" s="1424"/>
      <c r="AI3" s="1424"/>
      <c r="AJ3" s="1424"/>
      <c r="AK3" s="1424"/>
      <c r="AL3" s="1424"/>
      <c r="AM3" s="1424"/>
      <c r="AN3" s="1424"/>
      <c r="AO3" s="1424"/>
      <c r="AP3" s="1424"/>
      <c r="AQ3" s="1424"/>
    </row>
    <row r="4" spans="1:45" s="6" customFormat="1" ht="18" customHeight="1" x14ac:dyDescent="0.2">
      <c r="A4" s="1214" t="s">
        <v>19</v>
      </c>
      <c r="B4" s="1217" t="s">
        <v>268</v>
      </c>
      <c r="C4" s="1217" t="s">
        <v>402</v>
      </c>
      <c r="D4" s="1219" t="s">
        <v>2</v>
      </c>
      <c r="E4" s="1194" t="s">
        <v>5</v>
      </c>
      <c r="F4" s="1195"/>
      <c r="G4" s="1196"/>
      <c r="H4" s="1205" t="s">
        <v>6</v>
      </c>
      <c r="I4" s="1171"/>
      <c r="J4" s="1171"/>
      <c r="K4" s="1171" t="s">
        <v>7</v>
      </c>
      <c r="L4" s="1171"/>
      <c r="M4" s="1171"/>
      <c r="N4" s="1171" t="s">
        <v>8</v>
      </c>
      <c r="O4" s="1171"/>
      <c r="P4" s="1171"/>
      <c r="Q4" s="1171" t="s">
        <v>9</v>
      </c>
      <c r="R4" s="1171"/>
      <c r="S4" s="1171"/>
      <c r="T4" s="1171" t="s">
        <v>10</v>
      </c>
      <c r="U4" s="1171"/>
      <c r="V4" s="1171"/>
      <c r="W4" s="1171" t="s">
        <v>11</v>
      </c>
      <c r="X4" s="1171"/>
      <c r="Y4" s="1171"/>
      <c r="Z4" s="1171" t="s">
        <v>12</v>
      </c>
      <c r="AA4" s="1171"/>
      <c r="AB4" s="1171"/>
      <c r="AC4" s="1171" t="s">
        <v>13</v>
      </c>
      <c r="AD4" s="1171"/>
      <c r="AE4" s="1171"/>
      <c r="AF4" s="1171" t="s">
        <v>14</v>
      </c>
      <c r="AG4" s="1171"/>
      <c r="AH4" s="1171"/>
      <c r="AI4" s="1171" t="s">
        <v>15</v>
      </c>
      <c r="AJ4" s="1171"/>
      <c r="AK4" s="1193"/>
      <c r="AL4" s="1194" t="s">
        <v>183</v>
      </c>
      <c r="AM4" s="1195"/>
      <c r="AN4" s="1196"/>
      <c r="AO4" s="1194" t="s">
        <v>189</v>
      </c>
      <c r="AP4" s="1195"/>
      <c r="AQ4" s="1196"/>
    </row>
    <row r="5" spans="1:45" ht="16.5" customHeight="1" x14ac:dyDescent="0.2">
      <c r="A5" s="1215"/>
      <c r="B5" s="1218"/>
      <c r="C5" s="1218"/>
      <c r="D5" s="1220"/>
      <c r="E5" s="1197"/>
      <c r="F5" s="1198"/>
      <c r="G5" s="1199"/>
      <c r="H5" s="1419" t="s">
        <v>0</v>
      </c>
      <c r="I5" s="1420"/>
      <c r="J5" s="1420"/>
      <c r="K5" s="1420"/>
      <c r="L5" s="1420"/>
      <c r="M5" s="1420"/>
      <c r="N5" s="1420"/>
      <c r="O5" s="1420"/>
      <c r="P5" s="1420"/>
      <c r="Q5" s="1420"/>
      <c r="R5" s="1420"/>
      <c r="S5" s="1420"/>
      <c r="T5" s="1420"/>
      <c r="U5" s="1420"/>
      <c r="V5" s="1420"/>
      <c r="W5" s="1420"/>
      <c r="X5" s="1420"/>
      <c r="Y5" s="1420"/>
      <c r="Z5" s="1420"/>
      <c r="AA5" s="1420"/>
      <c r="AB5" s="1420"/>
      <c r="AC5" s="1420"/>
      <c r="AD5" s="1420"/>
      <c r="AE5" s="1420"/>
      <c r="AF5" s="1420"/>
      <c r="AG5" s="1420"/>
      <c r="AH5" s="1420"/>
      <c r="AI5" s="1420"/>
      <c r="AJ5" s="1420"/>
      <c r="AK5" s="1421"/>
      <c r="AL5" s="1197"/>
      <c r="AM5" s="1198"/>
      <c r="AN5" s="1199"/>
      <c r="AO5" s="1197"/>
      <c r="AP5" s="1198"/>
      <c r="AQ5" s="1199"/>
    </row>
    <row r="6" spans="1:45" ht="18.75" customHeight="1" thickBot="1" x14ac:dyDescent="0.25">
      <c r="A6" s="1216"/>
      <c r="B6" s="1179"/>
      <c r="C6" s="1179"/>
      <c r="D6" s="1181"/>
      <c r="E6" s="87" t="s">
        <v>18</v>
      </c>
      <c r="F6" s="81" t="s">
        <v>16</v>
      </c>
      <c r="G6" s="170" t="s">
        <v>17</v>
      </c>
      <c r="H6" s="171" t="s">
        <v>18</v>
      </c>
      <c r="I6" s="81" t="s">
        <v>16</v>
      </c>
      <c r="J6" s="81" t="s">
        <v>17</v>
      </c>
      <c r="K6" s="81" t="s">
        <v>18</v>
      </c>
      <c r="L6" s="81" t="s">
        <v>16</v>
      </c>
      <c r="M6" s="81" t="s">
        <v>17</v>
      </c>
      <c r="N6" s="81" t="s">
        <v>18</v>
      </c>
      <c r="O6" s="81" t="s">
        <v>16</v>
      </c>
      <c r="P6" s="81" t="s">
        <v>17</v>
      </c>
      <c r="Q6" s="81" t="s">
        <v>18</v>
      </c>
      <c r="R6" s="81" t="s">
        <v>16</v>
      </c>
      <c r="S6" s="81" t="s">
        <v>17</v>
      </c>
      <c r="T6" s="81" t="s">
        <v>18</v>
      </c>
      <c r="U6" s="81" t="s">
        <v>16</v>
      </c>
      <c r="V6" s="81" t="s">
        <v>17</v>
      </c>
      <c r="W6" s="81" t="s">
        <v>18</v>
      </c>
      <c r="X6" s="81" t="s">
        <v>16</v>
      </c>
      <c r="Y6" s="81" t="s">
        <v>17</v>
      </c>
      <c r="Z6" s="81" t="s">
        <v>18</v>
      </c>
      <c r="AA6" s="81" t="s">
        <v>16</v>
      </c>
      <c r="AB6" s="81" t="s">
        <v>17</v>
      </c>
      <c r="AC6" s="81" t="s">
        <v>18</v>
      </c>
      <c r="AD6" s="81" t="s">
        <v>16</v>
      </c>
      <c r="AE6" s="81" t="s">
        <v>17</v>
      </c>
      <c r="AF6" s="81" t="s">
        <v>18</v>
      </c>
      <c r="AG6" s="81" t="s">
        <v>16</v>
      </c>
      <c r="AH6" s="81" t="s">
        <v>17</v>
      </c>
      <c r="AI6" s="81" t="s">
        <v>18</v>
      </c>
      <c r="AJ6" s="81" t="s">
        <v>16</v>
      </c>
      <c r="AK6" s="173" t="s">
        <v>17</v>
      </c>
      <c r="AL6" s="87" t="s">
        <v>279</v>
      </c>
      <c r="AM6" s="81" t="s">
        <v>16</v>
      </c>
      <c r="AN6" s="170" t="s">
        <v>17</v>
      </c>
      <c r="AO6" s="87" t="s">
        <v>279</v>
      </c>
      <c r="AP6" s="81" t="s">
        <v>16</v>
      </c>
      <c r="AQ6" s="170" t="s">
        <v>17</v>
      </c>
    </row>
    <row r="7" spans="1:45" ht="33" customHeight="1" x14ac:dyDescent="0.2">
      <c r="A7" s="276" t="s">
        <v>280</v>
      </c>
      <c r="B7" s="277" t="s">
        <v>281</v>
      </c>
      <c r="C7" s="740" t="s">
        <v>23</v>
      </c>
      <c r="D7" s="741" t="s">
        <v>209</v>
      </c>
      <c r="E7" s="811">
        <v>4100</v>
      </c>
      <c r="F7" s="327">
        <v>2214</v>
      </c>
      <c r="G7" s="812">
        <v>1886</v>
      </c>
      <c r="H7" s="495">
        <v>0</v>
      </c>
      <c r="I7" s="755">
        <v>0</v>
      </c>
      <c r="J7" s="755">
        <v>0</v>
      </c>
      <c r="K7" s="755">
        <v>0</v>
      </c>
      <c r="L7" s="755">
        <v>0</v>
      </c>
      <c r="M7" s="755">
        <v>0</v>
      </c>
      <c r="N7" s="327">
        <v>1527</v>
      </c>
      <c r="O7" s="327">
        <v>855</v>
      </c>
      <c r="P7" s="327">
        <v>672</v>
      </c>
      <c r="Q7" s="382">
        <v>622</v>
      </c>
      <c r="R7" s="382">
        <v>345</v>
      </c>
      <c r="S7" s="382">
        <v>277</v>
      </c>
      <c r="T7" s="327">
        <v>916</v>
      </c>
      <c r="U7" s="327">
        <v>522</v>
      </c>
      <c r="V7" s="327">
        <v>394</v>
      </c>
      <c r="W7" s="327">
        <v>610</v>
      </c>
      <c r="X7" s="327">
        <v>357</v>
      </c>
      <c r="Y7" s="327">
        <v>253</v>
      </c>
      <c r="Z7" s="928">
        <f t="shared" ref="Z7:AB11" si="0">AL7-W7-T7-Q7-N7-K7</f>
        <v>5716</v>
      </c>
      <c r="AA7" s="928">
        <f t="shared" si="0"/>
        <v>3638</v>
      </c>
      <c r="AB7" s="928">
        <f t="shared" si="0"/>
        <v>2078</v>
      </c>
      <c r="AC7" s="898"/>
      <c r="AD7" s="898"/>
      <c r="AE7" s="898"/>
      <c r="AF7" s="898"/>
      <c r="AG7" s="898"/>
      <c r="AH7" s="898"/>
      <c r="AI7" s="898"/>
      <c r="AJ7" s="898"/>
      <c r="AK7" s="899"/>
      <c r="AL7" s="904">
        <v>9391</v>
      </c>
      <c r="AM7" s="382">
        <v>5717</v>
      </c>
      <c r="AN7" s="905">
        <v>3674</v>
      </c>
      <c r="AO7" s="880">
        <f>AL7/E7</f>
        <v>2.2904878048780488</v>
      </c>
      <c r="AP7" s="719">
        <f>AM7/F7</f>
        <v>2.5822041553748871</v>
      </c>
      <c r="AQ7" s="720">
        <f>AN7/G7</f>
        <v>1.9480381760339343</v>
      </c>
    </row>
    <row r="8" spans="1:45" ht="29.25" customHeight="1" x14ac:dyDescent="0.2">
      <c r="A8" s="101" t="s">
        <v>282</v>
      </c>
      <c r="B8" s="102" t="s">
        <v>283</v>
      </c>
      <c r="C8" s="41" t="s">
        <v>23</v>
      </c>
      <c r="D8" s="161" t="s">
        <v>209</v>
      </c>
      <c r="E8" s="157">
        <v>14300</v>
      </c>
      <c r="F8" s="131">
        <v>7000</v>
      </c>
      <c r="G8" s="158">
        <v>7300</v>
      </c>
      <c r="H8" s="238">
        <v>0</v>
      </c>
      <c r="I8" s="48">
        <v>0</v>
      </c>
      <c r="J8" s="48">
        <v>0</v>
      </c>
      <c r="K8" s="48">
        <v>0</v>
      </c>
      <c r="L8" s="48">
        <v>0</v>
      </c>
      <c r="M8" s="48">
        <v>0</v>
      </c>
      <c r="N8" s="131">
        <v>4507</v>
      </c>
      <c r="O8" s="131">
        <v>2254</v>
      </c>
      <c r="P8" s="131">
        <v>2253</v>
      </c>
      <c r="Q8" s="338">
        <v>2005</v>
      </c>
      <c r="R8" s="338">
        <v>967</v>
      </c>
      <c r="S8" s="338">
        <v>1038</v>
      </c>
      <c r="T8" s="131">
        <v>2947</v>
      </c>
      <c r="U8" s="131">
        <v>1509</v>
      </c>
      <c r="V8" s="131">
        <v>1438</v>
      </c>
      <c r="W8" s="131">
        <v>2159</v>
      </c>
      <c r="X8" s="131">
        <v>1092</v>
      </c>
      <c r="Y8" s="131">
        <v>1067</v>
      </c>
      <c r="Z8" s="929">
        <f t="shared" si="0"/>
        <v>13167</v>
      </c>
      <c r="AA8" s="929">
        <f t="shared" si="0"/>
        <v>8278</v>
      </c>
      <c r="AB8" s="929">
        <f t="shared" si="0"/>
        <v>4889</v>
      </c>
      <c r="AC8" s="900"/>
      <c r="AD8" s="900"/>
      <c r="AE8" s="900"/>
      <c r="AF8" s="900"/>
      <c r="AG8" s="900"/>
      <c r="AH8" s="900"/>
      <c r="AI8" s="900"/>
      <c r="AJ8" s="900"/>
      <c r="AK8" s="901"/>
      <c r="AL8" s="906">
        <v>24785</v>
      </c>
      <c r="AM8" s="338">
        <v>14100</v>
      </c>
      <c r="AN8" s="907">
        <v>10685</v>
      </c>
      <c r="AO8" s="447">
        <f t="shared" ref="AO8:AQ10" si="1">AL8/E8</f>
        <v>1.7332167832167833</v>
      </c>
      <c r="AP8" s="400">
        <f t="shared" si="1"/>
        <v>2.0142857142857142</v>
      </c>
      <c r="AQ8" s="721">
        <f t="shared" si="1"/>
        <v>1.4636986301369863</v>
      </c>
      <c r="AS8" s="16"/>
    </row>
    <row r="9" spans="1:45" ht="31.5" customHeight="1" x14ac:dyDescent="0.2">
      <c r="A9" s="101" t="s">
        <v>284</v>
      </c>
      <c r="B9" s="102" t="s">
        <v>519</v>
      </c>
      <c r="C9" s="41" t="s">
        <v>23</v>
      </c>
      <c r="D9" s="161" t="s">
        <v>209</v>
      </c>
      <c r="E9" s="157">
        <v>2200</v>
      </c>
      <c r="F9" s="131">
        <v>1386</v>
      </c>
      <c r="G9" s="158">
        <v>814</v>
      </c>
      <c r="H9" s="238">
        <v>0</v>
      </c>
      <c r="I9" s="48">
        <v>0</v>
      </c>
      <c r="J9" s="48">
        <v>0</v>
      </c>
      <c r="K9" s="48">
        <v>0</v>
      </c>
      <c r="L9" s="48">
        <v>0</v>
      </c>
      <c r="M9" s="48">
        <v>0</v>
      </c>
      <c r="N9" s="131">
        <v>558</v>
      </c>
      <c r="O9" s="131">
        <v>222</v>
      </c>
      <c r="P9" s="131">
        <v>336</v>
      </c>
      <c r="Q9" s="338">
        <v>300</v>
      </c>
      <c r="R9" s="338">
        <v>300</v>
      </c>
      <c r="S9" s="338">
        <v>0</v>
      </c>
      <c r="T9" s="131">
        <v>442</v>
      </c>
      <c r="U9" s="131">
        <v>294</v>
      </c>
      <c r="V9" s="131">
        <v>148</v>
      </c>
      <c r="W9" s="131">
        <v>263</v>
      </c>
      <c r="X9" s="131">
        <v>187</v>
      </c>
      <c r="Y9" s="131">
        <v>76</v>
      </c>
      <c r="Z9" s="929">
        <f t="shared" si="0"/>
        <v>253</v>
      </c>
      <c r="AA9" s="929">
        <f t="shared" si="0"/>
        <v>160</v>
      </c>
      <c r="AB9" s="929">
        <f t="shared" si="0"/>
        <v>93</v>
      </c>
      <c r="AC9" s="900"/>
      <c r="AD9" s="900"/>
      <c r="AE9" s="900"/>
      <c r="AF9" s="900"/>
      <c r="AG9" s="900"/>
      <c r="AH9" s="900"/>
      <c r="AI9" s="900"/>
      <c r="AJ9" s="900"/>
      <c r="AK9" s="901"/>
      <c r="AL9" s="906">
        <v>1816</v>
      </c>
      <c r="AM9" s="338">
        <v>1163</v>
      </c>
      <c r="AN9" s="907">
        <v>653</v>
      </c>
      <c r="AO9" s="447">
        <f t="shared" si="1"/>
        <v>0.82545454545454544</v>
      </c>
      <c r="AP9" s="400">
        <f t="shared" si="1"/>
        <v>0.83910533910533913</v>
      </c>
      <c r="AQ9" s="721">
        <f t="shared" si="1"/>
        <v>0.80221130221130221</v>
      </c>
    </row>
    <row r="10" spans="1:45" ht="33.75" customHeight="1" x14ac:dyDescent="0.2">
      <c r="A10" s="101" t="s">
        <v>285</v>
      </c>
      <c r="B10" s="102" t="s">
        <v>511</v>
      </c>
      <c r="C10" s="41" t="s">
        <v>23</v>
      </c>
      <c r="D10" s="161" t="s">
        <v>209</v>
      </c>
      <c r="E10" s="157">
        <v>150</v>
      </c>
      <c r="F10" s="131">
        <v>84</v>
      </c>
      <c r="G10" s="158">
        <v>66</v>
      </c>
      <c r="H10" s="238">
        <v>0</v>
      </c>
      <c r="I10" s="48">
        <v>0</v>
      </c>
      <c r="J10" s="48">
        <v>0</v>
      </c>
      <c r="K10" s="48">
        <v>0</v>
      </c>
      <c r="L10" s="48">
        <v>0</v>
      </c>
      <c r="M10" s="48">
        <v>0</v>
      </c>
      <c r="N10" s="131">
        <v>42</v>
      </c>
      <c r="O10" s="131">
        <v>32</v>
      </c>
      <c r="P10" s="131">
        <v>10</v>
      </c>
      <c r="Q10" s="338">
        <v>20</v>
      </c>
      <c r="R10" s="338">
        <v>14</v>
      </c>
      <c r="S10" s="338">
        <v>6</v>
      </c>
      <c r="T10" s="131">
        <v>37</v>
      </c>
      <c r="U10" s="131">
        <v>23</v>
      </c>
      <c r="V10" s="131">
        <v>13</v>
      </c>
      <c r="W10" s="131">
        <v>39</v>
      </c>
      <c r="X10" s="131">
        <v>16</v>
      </c>
      <c r="Y10" s="131">
        <v>22</v>
      </c>
      <c r="Z10" s="929">
        <f t="shared" si="0"/>
        <v>23</v>
      </c>
      <c r="AA10" s="929">
        <f t="shared" si="0"/>
        <v>11</v>
      </c>
      <c r="AB10" s="929">
        <f t="shared" si="0"/>
        <v>14</v>
      </c>
      <c r="AC10" s="900"/>
      <c r="AD10" s="900"/>
      <c r="AE10" s="900"/>
      <c r="AF10" s="900"/>
      <c r="AG10" s="900"/>
      <c r="AH10" s="900"/>
      <c r="AI10" s="900"/>
      <c r="AJ10" s="900"/>
      <c r="AK10" s="901"/>
      <c r="AL10" s="906">
        <v>161</v>
      </c>
      <c r="AM10" s="338">
        <v>96</v>
      </c>
      <c r="AN10" s="907">
        <v>65</v>
      </c>
      <c r="AO10" s="447">
        <f t="shared" si="1"/>
        <v>1.0733333333333333</v>
      </c>
      <c r="AP10" s="400">
        <f t="shared" si="1"/>
        <v>1.1428571428571428</v>
      </c>
      <c r="AQ10" s="721">
        <f t="shared" si="1"/>
        <v>0.98484848484848486</v>
      </c>
    </row>
    <row r="11" spans="1:45" ht="33.75" customHeight="1" x14ac:dyDescent="0.2">
      <c r="A11" s="101" t="s">
        <v>766</v>
      </c>
      <c r="B11" s="104" t="s">
        <v>767</v>
      </c>
      <c r="C11" s="41" t="s">
        <v>23</v>
      </c>
      <c r="D11" s="161" t="s">
        <v>209</v>
      </c>
      <c r="E11" s="157">
        <v>35</v>
      </c>
      <c r="F11" s="131">
        <v>15</v>
      </c>
      <c r="G11" s="158">
        <v>20</v>
      </c>
      <c r="H11" s="238">
        <v>0</v>
      </c>
      <c r="I11" s="48">
        <v>0</v>
      </c>
      <c r="J11" s="48">
        <v>0</v>
      </c>
      <c r="K11" s="48">
        <v>0</v>
      </c>
      <c r="L11" s="48">
        <v>0</v>
      </c>
      <c r="M11" s="48">
        <v>0</v>
      </c>
      <c r="N11" s="131">
        <v>0</v>
      </c>
      <c r="O11" s="131">
        <v>0</v>
      </c>
      <c r="P11" s="131">
        <v>0</v>
      </c>
      <c r="Q11" s="338">
        <v>0</v>
      </c>
      <c r="R11" s="338">
        <v>0</v>
      </c>
      <c r="S11" s="338">
        <v>0</v>
      </c>
      <c r="T11" s="131">
        <v>0</v>
      </c>
      <c r="U11" s="131">
        <v>0</v>
      </c>
      <c r="V11" s="131">
        <v>0</v>
      </c>
      <c r="W11" s="131">
        <v>2</v>
      </c>
      <c r="X11" s="131">
        <v>1</v>
      </c>
      <c r="Y11" s="131">
        <v>1</v>
      </c>
      <c r="Z11" s="929">
        <f t="shared" si="0"/>
        <v>19</v>
      </c>
      <c r="AA11" s="929">
        <f t="shared" si="0"/>
        <v>2</v>
      </c>
      <c r="AB11" s="929">
        <f t="shared" si="0"/>
        <v>17</v>
      </c>
      <c r="AC11" s="900"/>
      <c r="AD11" s="900"/>
      <c r="AE11" s="900"/>
      <c r="AF11" s="900"/>
      <c r="AG11" s="900"/>
      <c r="AH11" s="900"/>
      <c r="AI11" s="900"/>
      <c r="AJ11" s="900"/>
      <c r="AK11" s="901"/>
      <c r="AL11" s="906">
        <v>21</v>
      </c>
      <c r="AM11" s="338">
        <v>3</v>
      </c>
      <c r="AN11" s="907">
        <v>18</v>
      </c>
      <c r="AO11" s="447">
        <f>AL11/E11</f>
        <v>0.6</v>
      </c>
      <c r="AP11" s="400">
        <f>AM11/F11</f>
        <v>0.2</v>
      </c>
      <c r="AQ11" s="721">
        <f>AN11/G11</f>
        <v>0.9</v>
      </c>
    </row>
    <row r="12" spans="1:45" ht="33.75" customHeight="1" x14ac:dyDescent="0.2">
      <c r="A12" s="101" t="s">
        <v>818</v>
      </c>
      <c r="B12" s="895" t="s">
        <v>820</v>
      </c>
      <c r="C12" s="41" t="s">
        <v>23</v>
      </c>
      <c r="D12" s="161" t="s">
        <v>75</v>
      </c>
      <c r="E12" s="157">
        <v>15900000</v>
      </c>
      <c r="F12" s="131" t="s">
        <v>57</v>
      </c>
      <c r="G12" s="158" t="s">
        <v>57</v>
      </c>
      <c r="H12" s="238" t="s">
        <v>57</v>
      </c>
      <c r="I12" s="222" t="s">
        <v>57</v>
      </c>
      <c r="J12" s="222" t="s">
        <v>57</v>
      </c>
      <c r="K12" s="48" t="s">
        <v>57</v>
      </c>
      <c r="L12" s="222" t="s">
        <v>57</v>
      </c>
      <c r="M12" s="222" t="s">
        <v>57</v>
      </c>
      <c r="N12" s="48" t="s">
        <v>57</v>
      </c>
      <c r="O12" s="48" t="s">
        <v>57</v>
      </c>
      <c r="P12" s="48" t="s">
        <v>57</v>
      </c>
      <c r="Q12" s="48" t="s">
        <v>57</v>
      </c>
      <c r="R12" s="48" t="s">
        <v>57</v>
      </c>
      <c r="S12" s="48" t="s">
        <v>57</v>
      </c>
      <c r="T12" s="48" t="s">
        <v>57</v>
      </c>
      <c r="U12" s="48" t="s">
        <v>57</v>
      </c>
      <c r="V12" s="48" t="s">
        <v>57</v>
      </c>
      <c r="W12" s="48" t="s">
        <v>57</v>
      </c>
      <c r="X12" s="48" t="s">
        <v>57</v>
      </c>
      <c r="Y12" s="48" t="s">
        <v>57</v>
      </c>
      <c r="Z12" s="1422">
        <v>10488749</v>
      </c>
      <c r="AA12" s="1422"/>
      <c r="AB12" s="1422"/>
      <c r="AC12" s="900"/>
      <c r="AD12" s="900"/>
      <c r="AE12" s="900"/>
      <c r="AF12" s="900"/>
      <c r="AG12" s="900"/>
      <c r="AH12" s="900"/>
      <c r="AI12" s="900"/>
      <c r="AJ12" s="900"/>
      <c r="AK12" s="901"/>
      <c r="AL12" s="906">
        <v>10488749.186875893</v>
      </c>
      <c r="AM12" s="223" t="s">
        <v>57</v>
      </c>
      <c r="AN12" s="908" t="s">
        <v>57</v>
      </c>
      <c r="AO12" s="447">
        <f>AL12/E12</f>
        <v>0.65966976018087375</v>
      </c>
      <c r="AP12" s="48" t="s">
        <v>57</v>
      </c>
      <c r="AQ12" s="96" t="s">
        <v>57</v>
      </c>
    </row>
    <row r="13" spans="1:45" ht="45.75" customHeight="1" thickBot="1" x14ac:dyDescent="0.25">
      <c r="A13" s="764" t="s">
        <v>819</v>
      </c>
      <c r="B13" s="106" t="s">
        <v>821</v>
      </c>
      <c r="C13" s="733" t="s">
        <v>23</v>
      </c>
      <c r="D13" s="735" t="s">
        <v>209</v>
      </c>
      <c r="E13" s="159">
        <v>15500</v>
      </c>
      <c r="F13" s="144" t="s">
        <v>57</v>
      </c>
      <c r="G13" s="160" t="s">
        <v>57</v>
      </c>
      <c r="H13" s="239" t="s">
        <v>57</v>
      </c>
      <c r="I13" s="225" t="s">
        <v>57</v>
      </c>
      <c r="J13" s="225" t="s">
        <v>57</v>
      </c>
      <c r="K13" s="756" t="s">
        <v>57</v>
      </c>
      <c r="L13" s="225" t="s">
        <v>57</v>
      </c>
      <c r="M13" s="225" t="s">
        <v>57</v>
      </c>
      <c r="N13" s="756" t="s">
        <v>57</v>
      </c>
      <c r="O13" s="756" t="s">
        <v>57</v>
      </c>
      <c r="P13" s="756" t="s">
        <v>57</v>
      </c>
      <c r="Q13" s="756" t="s">
        <v>57</v>
      </c>
      <c r="R13" s="756" t="s">
        <v>57</v>
      </c>
      <c r="S13" s="756" t="s">
        <v>57</v>
      </c>
      <c r="T13" s="756" t="s">
        <v>57</v>
      </c>
      <c r="U13" s="756" t="s">
        <v>57</v>
      </c>
      <c r="V13" s="756" t="s">
        <v>57</v>
      </c>
      <c r="W13" s="756" t="s">
        <v>57</v>
      </c>
      <c r="X13" s="756" t="s">
        <v>57</v>
      </c>
      <c r="Y13" s="756" t="s">
        <v>57</v>
      </c>
      <c r="Z13" s="1423">
        <v>15388</v>
      </c>
      <c r="AA13" s="1423"/>
      <c r="AB13" s="1423"/>
      <c r="AC13" s="902"/>
      <c r="AD13" s="902"/>
      <c r="AE13" s="902"/>
      <c r="AF13" s="902"/>
      <c r="AG13" s="902"/>
      <c r="AH13" s="902"/>
      <c r="AI13" s="902"/>
      <c r="AJ13" s="902"/>
      <c r="AK13" s="903"/>
      <c r="AL13" s="909">
        <v>15388</v>
      </c>
      <c r="AM13" s="224" t="s">
        <v>57</v>
      </c>
      <c r="AN13" s="910" t="s">
        <v>57</v>
      </c>
      <c r="AO13" s="422">
        <f>AL13/E13</f>
        <v>0.99277419354838714</v>
      </c>
      <c r="AP13" s="756" t="s">
        <v>57</v>
      </c>
      <c r="AQ13" s="169" t="s">
        <v>57</v>
      </c>
    </row>
    <row r="15" spans="1:45" ht="15.75" x14ac:dyDescent="0.25">
      <c r="A15" s="219" t="s">
        <v>389</v>
      </c>
      <c r="B15" s="220"/>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row>
    <row r="16" spans="1:45" ht="24" customHeight="1" thickBot="1" x14ac:dyDescent="0.3">
      <c r="A16" s="1418" t="s">
        <v>492</v>
      </c>
      <c r="B16" s="1418"/>
      <c r="C16" s="1418"/>
      <c r="D16" s="1418"/>
      <c r="E16" s="1418"/>
      <c r="F16" s="1418"/>
      <c r="G16" s="1418"/>
      <c r="H16" s="1418"/>
      <c r="I16" s="1418"/>
      <c r="J16" s="1418"/>
      <c r="K16" s="1418"/>
      <c r="L16" s="1418"/>
      <c r="M16" s="1418"/>
      <c r="N16" s="1418"/>
      <c r="O16" s="1418"/>
      <c r="P16" s="1418"/>
      <c r="Q16" s="1418"/>
      <c r="R16" s="1418"/>
      <c r="S16" s="1418"/>
      <c r="T16" s="1418"/>
      <c r="U16" s="1418"/>
      <c r="V16" s="1418"/>
      <c r="W16" s="1418"/>
      <c r="X16" s="1418"/>
      <c r="Y16" s="1418"/>
      <c r="Z16" s="1418"/>
      <c r="AA16" s="1418"/>
      <c r="AB16" s="1418"/>
      <c r="AC16" s="1418"/>
      <c r="AD16" s="1418"/>
      <c r="AE16" s="1418"/>
      <c r="AF16" s="1418"/>
      <c r="AG16" s="1418"/>
      <c r="AH16" s="1418"/>
      <c r="AI16" s="1418"/>
      <c r="AJ16" s="1418"/>
      <c r="AK16" s="1418"/>
      <c r="AL16" s="1418"/>
      <c r="AM16" s="1418"/>
      <c r="AN16" s="1418"/>
      <c r="AO16" s="1418"/>
      <c r="AP16" s="1418"/>
      <c r="AQ16" s="1418"/>
    </row>
    <row r="17" spans="1:43" s="6" customFormat="1" ht="18" customHeight="1" x14ac:dyDescent="0.2">
      <c r="A17" s="1214" t="s">
        <v>19</v>
      </c>
      <c r="B17" s="1217" t="s">
        <v>268</v>
      </c>
      <c r="C17" s="1217" t="s">
        <v>402</v>
      </c>
      <c r="D17" s="1219" t="s">
        <v>2</v>
      </c>
      <c r="E17" s="1194" t="s">
        <v>5</v>
      </c>
      <c r="F17" s="1195"/>
      <c r="G17" s="1196"/>
      <c r="H17" s="1205" t="s">
        <v>6</v>
      </c>
      <c r="I17" s="1171"/>
      <c r="J17" s="1171"/>
      <c r="K17" s="1171" t="s">
        <v>7</v>
      </c>
      <c r="L17" s="1171"/>
      <c r="M17" s="1171"/>
      <c r="N17" s="1171" t="s">
        <v>8</v>
      </c>
      <c r="O17" s="1171"/>
      <c r="P17" s="1171"/>
      <c r="Q17" s="1171" t="s">
        <v>9</v>
      </c>
      <c r="R17" s="1171"/>
      <c r="S17" s="1171"/>
      <c r="T17" s="1171" t="s">
        <v>10</v>
      </c>
      <c r="U17" s="1171"/>
      <c r="V17" s="1171"/>
      <c r="W17" s="1171" t="s">
        <v>11</v>
      </c>
      <c r="X17" s="1171"/>
      <c r="Y17" s="1171"/>
      <c r="Z17" s="1171" t="s">
        <v>12</v>
      </c>
      <c r="AA17" s="1171"/>
      <c r="AB17" s="1171"/>
      <c r="AC17" s="1171" t="s">
        <v>13</v>
      </c>
      <c r="AD17" s="1171"/>
      <c r="AE17" s="1171"/>
      <c r="AF17" s="1171" t="s">
        <v>14</v>
      </c>
      <c r="AG17" s="1171"/>
      <c r="AH17" s="1171"/>
      <c r="AI17" s="1171" t="s">
        <v>15</v>
      </c>
      <c r="AJ17" s="1171"/>
      <c r="AK17" s="1193"/>
      <c r="AL17" s="1194" t="s">
        <v>183</v>
      </c>
      <c r="AM17" s="1195"/>
      <c r="AN17" s="1196"/>
      <c r="AO17" s="1195" t="s">
        <v>189</v>
      </c>
      <c r="AP17" s="1195"/>
      <c r="AQ17" s="1196"/>
    </row>
    <row r="18" spans="1:43" ht="16.5" customHeight="1" x14ac:dyDescent="0.2">
      <c r="A18" s="1215"/>
      <c r="B18" s="1218"/>
      <c r="C18" s="1218"/>
      <c r="D18" s="1220"/>
      <c r="E18" s="1197"/>
      <c r="F18" s="1198"/>
      <c r="G18" s="1199"/>
      <c r="H18" s="1419" t="s">
        <v>0</v>
      </c>
      <c r="I18" s="1420"/>
      <c r="J18" s="1420"/>
      <c r="K18" s="1420"/>
      <c r="L18" s="1420"/>
      <c r="M18" s="1420"/>
      <c r="N18" s="1420"/>
      <c r="O18" s="1420"/>
      <c r="P18" s="1420"/>
      <c r="Q18" s="1420"/>
      <c r="R18" s="1420"/>
      <c r="S18" s="1420"/>
      <c r="T18" s="1420"/>
      <c r="U18" s="1420"/>
      <c r="V18" s="1420"/>
      <c r="W18" s="1420"/>
      <c r="X18" s="1420"/>
      <c r="Y18" s="1420"/>
      <c r="Z18" s="1420"/>
      <c r="AA18" s="1420"/>
      <c r="AB18" s="1420"/>
      <c r="AC18" s="1420"/>
      <c r="AD18" s="1420"/>
      <c r="AE18" s="1420"/>
      <c r="AF18" s="1420"/>
      <c r="AG18" s="1420"/>
      <c r="AH18" s="1420"/>
      <c r="AI18" s="1420"/>
      <c r="AJ18" s="1420"/>
      <c r="AK18" s="1421"/>
      <c r="AL18" s="1197"/>
      <c r="AM18" s="1198"/>
      <c r="AN18" s="1199"/>
      <c r="AO18" s="1198"/>
      <c r="AP18" s="1198"/>
      <c r="AQ18" s="1199"/>
    </row>
    <row r="19" spans="1:43" ht="18" customHeight="1" thickBot="1" x14ac:dyDescent="0.25">
      <c r="A19" s="1215"/>
      <c r="B19" s="1218"/>
      <c r="C19" s="1218"/>
      <c r="D19" s="1220"/>
      <c r="E19" s="73" t="s">
        <v>18</v>
      </c>
      <c r="F19" s="67" t="s">
        <v>16</v>
      </c>
      <c r="G19" s="170" t="s">
        <v>17</v>
      </c>
      <c r="H19" s="279" t="s">
        <v>18</v>
      </c>
      <c r="I19" s="67" t="s">
        <v>16</v>
      </c>
      <c r="J19" s="67" t="s">
        <v>17</v>
      </c>
      <c r="K19" s="67" t="s">
        <v>18</v>
      </c>
      <c r="L19" s="67" t="s">
        <v>16</v>
      </c>
      <c r="M19" s="67" t="s">
        <v>17</v>
      </c>
      <c r="N19" s="67" t="s">
        <v>18</v>
      </c>
      <c r="O19" s="67" t="s">
        <v>16</v>
      </c>
      <c r="P19" s="67" t="s">
        <v>17</v>
      </c>
      <c r="Q19" s="67" t="s">
        <v>18</v>
      </c>
      <c r="R19" s="67" t="s">
        <v>16</v>
      </c>
      <c r="S19" s="67" t="s">
        <v>17</v>
      </c>
      <c r="T19" s="67" t="s">
        <v>18</v>
      </c>
      <c r="U19" s="67" t="s">
        <v>16</v>
      </c>
      <c r="V19" s="67" t="s">
        <v>17</v>
      </c>
      <c r="W19" s="67" t="s">
        <v>18</v>
      </c>
      <c r="X19" s="67" t="s">
        <v>16</v>
      </c>
      <c r="Y19" s="67" t="s">
        <v>17</v>
      </c>
      <c r="Z19" s="67" t="s">
        <v>18</v>
      </c>
      <c r="AA19" s="67" t="s">
        <v>16</v>
      </c>
      <c r="AB19" s="67" t="s">
        <v>17</v>
      </c>
      <c r="AC19" s="67" t="s">
        <v>18</v>
      </c>
      <c r="AD19" s="67" t="s">
        <v>16</v>
      </c>
      <c r="AE19" s="67" t="s">
        <v>17</v>
      </c>
      <c r="AF19" s="67" t="s">
        <v>18</v>
      </c>
      <c r="AG19" s="67" t="s">
        <v>16</v>
      </c>
      <c r="AH19" s="67" t="s">
        <v>17</v>
      </c>
      <c r="AI19" s="67" t="s">
        <v>18</v>
      </c>
      <c r="AJ19" s="67" t="s">
        <v>16</v>
      </c>
      <c r="AK19" s="274" t="s">
        <v>17</v>
      </c>
      <c r="AL19" s="73" t="s">
        <v>279</v>
      </c>
      <c r="AM19" s="67" t="s">
        <v>16</v>
      </c>
      <c r="AN19" s="275" t="s">
        <v>17</v>
      </c>
      <c r="AO19" s="279" t="s">
        <v>279</v>
      </c>
      <c r="AP19" s="67" t="s">
        <v>16</v>
      </c>
      <c r="AQ19" s="275" t="s">
        <v>17</v>
      </c>
    </row>
    <row r="20" spans="1:43" ht="42" customHeight="1" x14ac:dyDescent="0.2">
      <c r="A20" s="276" t="s">
        <v>286</v>
      </c>
      <c r="B20" s="277" t="s">
        <v>512</v>
      </c>
      <c r="C20" s="740" t="s">
        <v>23</v>
      </c>
      <c r="D20" s="741" t="s">
        <v>209</v>
      </c>
      <c r="E20" s="811">
        <v>1400</v>
      </c>
      <c r="F20" s="327">
        <v>672</v>
      </c>
      <c r="G20" s="812">
        <v>728</v>
      </c>
      <c r="H20" s="796">
        <v>0</v>
      </c>
      <c r="I20" s="755">
        <v>0</v>
      </c>
      <c r="J20" s="755">
        <v>0</v>
      </c>
      <c r="K20" s="755">
        <v>0</v>
      </c>
      <c r="L20" s="755">
        <v>0</v>
      </c>
      <c r="M20" s="755">
        <v>0</v>
      </c>
      <c r="N20" s="755">
        <v>0</v>
      </c>
      <c r="O20" s="755">
        <v>0</v>
      </c>
      <c r="P20" s="755">
        <v>0</v>
      </c>
      <c r="Q20" s="755">
        <v>22</v>
      </c>
      <c r="R20" s="755">
        <v>6</v>
      </c>
      <c r="S20" s="755">
        <v>16</v>
      </c>
      <c r="T20" s="755">
        <v>523</v>
      </c>
      <c r="U20" s="755">
        <v>242</v>
      </c>
      <c r="V20" s="755">
        <v>281</v>
      </c>
      <c r="W20" s="755">
        <v>264</v>
      </c>
      <c r="X20" s="755">
        <v>123</v>
      </c>
      <c r="Y20" s="755">
        <v>141</v>
      </c>
      <c r="Z20" s="321">
        <f>AL20-W20-T20-Q20</f>
        <v>312</v>
      </c>
      <c r="AA20" s="321">
        <f>AM20-X20-U20-R20</f>
        <v>158</v>
      </c>
      <c r="AB20" s="321">
        <f>AN20-Y20-V20-S20</f>
        <v>154</v>
      </c>
      <c r="AC20" s="755"/>
      <c r="AD20" s="755"/>
      <c r="AE20" s="755"/>
      <c r="AF20" s="755"/>
      <c r="AG20" s="755"/>
      <c r="AH20" s="755"/>
      <c r="AI20" s="755"/>
      <c r="AJ20" s="755"/>
      <c r="AK20" s="757"/>
      <c r="AL20" s="796">
        <v>1121</v>
      </c>
      <c r="AM20" s="755">
        <v>529</v>
      </c>
      <c r="AN20" s="797">
        <v>592</v>
      </c>
      <c r="AO20" s="881">
        <f>AL20/E20</f>
        <v>0.80071428571428571</v>
      </c>
      <c r="AP20" s="882">
        <f>AM20/F20</f>
        <v>0.78720238095238093</v>
      </c>
      <c r="AQ20" s="883">
        <f>AN20/G20</f>
        <v>0.81318681318681318</v>
      </c>
    </row>
    <row r="21" spans="1:43" ht="42" customHeight="1" x14ac:dyDescent="0.2">
      <c r="A21" s="101" t="s">
        <v>287</v>
      </c>
      <c r="B21" s="104" t="s">
        <v>288</v>
      </c>
      <c r="C21" s="41" t="s">
        <v>23</v>
      </c>
      <c r="D21" s="161" t="s">
        <v>209</v>
      </c>
      <c r="E21" s="157">
        <v>69</v>
      </c>
      <c r="F21" s="131">
        <v>45</v>
      </c>
      <c r="G21" s="158">
        <v>24</v>
      </c>
      <c r="H21" s="95">
        <v>0</v>
      </c>
      <c r="I21" s="48">
        <v>0</v>
      </c>
      <c r="J21" s="48">
        <v>0</v>
      </c>
      <c r="K21" s="48">
        <v>0</v>
      </c>
      <c r="L21" s="48">
        <v>0</v>
      </c>
      <c r="M21" s="48">
        <v>0</v>
      </c>
      <c r="N21" s="48">
        <v>0</v>
      </c>
      <c r="O21" s="48">
        <v>0</v>
      </c>
      <c r="P21" s="48">
        <v>0</v>
      </c>
      <c r="Q21" s="48">
        <v>0</v>
      </c>
      <c r="R21" s="48">
        <v>0</v>
      </c>
      <c r="S21" s="48">
        <v>0</v>
      </c>
      <c r="T21" s="48">
        <v>18</v>
      </c>
      <c r="U21" s="48">
        <v>13</v>
      </c>
      <c r="V21" s="48">
        <v>5</v>
      </c>
      <c r="W21" s="48">
        <v>25</v>
      </c>
      <c r="X21" s="48">
        <v>15</v>
      </c>
      <c r="Y21" s="48">
        <v>10</v>
      </c>
      <c r="Z21" s="724">
        <f t="shared" ref="Z21:AB23" si="2">AL21-W21-T21-Q21</f>
        <v>16</v>
      </c>
      <c r="AA21" s="724">
        <f t="shared" si="2"/>
        <v>13</v>
      </c>
      <c r="AB21" s="724">
        <f t="shared" si="2"/>
        <v>3</v>
      </c>
      <c r="AC21" s="264"/>
      <c r="AD21" s="264"/>
      <c r="AE21" s="264"/>
      <c r="AF21" s="264"/>
      <c r="AG21" s="264"/>
      <c r="AH21" s="264"/>
      <c r="AI21" s="264"/>
      <c r="AJ21" s="264"/>
      <c r="AK21" s="265"/>
      <c r="AL21" s="95">
        <v>59</v>
      </c>
      <c r="AM21" s="48">
        <v>41</v>
      </c>
      <c r="AN21" s="96">
        <v>18</v>
      </c>
      <c r="AO21" s="505">
        <f t="shared" ref="AO21:AQ23" si="3">AL21/E21</f>
        <v>0.85507246376811596</v>
      </c>
      <c r="AP21" s="351">
        <f t="shared" si="3"/>
        <v>0.91111111111111109</v>
      </c>
      <c r="AQ21" s="506">
        <f t="shared" si="3"/>
        <v>0.75</v>
      </c>
    </row>
    <row r="22" spans="1:43" ht="42" customHeight="1" thickBot="1" x14ac:dyDescent="0.25">
      <c r="A22" s="101" t="s">
        <v>772</v>
      </c>
      <c r="B22" s="421" t="s">
        <v>773</v>
      </c>
      <c r="C22" s="41" t="s">
        <v>23</v>
      </c>
      <c r="D22" s="161" t="s">
        <v>209</v>
      </c>
      <c r="E22" s="157">
        <v>150</v>
      </c>
      <c r="F22" s="131">
        <v>60</v>
      </c>
      <c r="G22" s="158">
        <v>90</v>
      </c>
      <c r="H22" s="95">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724">
        <f t="shared" si="2"/>
        <v>103</v>
      </c>
      <c r="AA22" s="724">
        <f t="shared" si="2"/>
        <v>51</v>
      </c>
      <c r="AB22" s="724">
        <f t="shared" si="2"/>
        <v>52</v>
      </c>
      <c r="AC22" s="756"/>
      <c r="AD22" s="756"/>
      <c r="AE22" s="756"/>
      <c r="AF22" s="756"/>
      <c r="AG22" s="756"/>
      <c r="AH22" s="756"/>
      <c r="AI22" s="756"/>
      <c r="AJ22" s="756"/>
      <c r="AK22" s="758"/>
      <c r="AL22" s="95">
        <v>103</v>
      </c>
      <c r="AM22" s="48">
        <v>51</v>
      </c>
      <c r="AN22" s="96">
        <v>52</v>
      </c>
      <c r="AO22" s="505">
        <f t="shared" si="3"/>
        <v>0.68666666666666665</v>
      </c>
      <c r="AP22" s="351">
        <f t="shared" si="3"/>
        <v>0.85</v>
      </c>
      <c r="AQ22" s="506">
        <f t="shared" si="3"/>
        <v>0.57777777777777772</v>
      </c>
    </row>
    <row r="23" spans="1:43" ht="42" customHeight="1" thickBot="1" x14ac:dyDescent="0.25">
      <c r="A23" s="764" t="s">
        <v>822</v>
      </c>
      <c r="B23" s="533" t="s">
        <v>823</v>
      </c>
      <c r="C23" s="733" t="s">
        <v>23</v>
      </c>
      <c r="D23" s="735" t="s">
        <v>209</v>
      </c>
      <c r="E23" s="159">
        <v>5</v>
      </c>
      <c r="F23" s="144">
        <v>3</v>
      </c>
      <c r="G23" s="160">
        <v>2</v>
      </c>
      <c r="H23" s="168">
        <v>0</v>
      </c>
      <c r="I23" s="756">
        <v>0</v>
      </c>
      <c r="J23" s="756">
        <v>0</v>
      </c>
      <c r="K23" s="756">
        <v>0</v>
      </c>
      <c r="L23" s="756">
        <v>0</v>
      </c>
      <c r="M23" s="756">
        <v>0</v>
      </c>
      <c r="N23" s="756">
        <v>0</v>
      </c>
      <c r="O23" s="756">
        <v>0</v>
      </c>
      <c r="P23" s="756">
        <v>0</v>
      </c>
      <c r="Q23" s="756">
        <v>0</v>
      </c>
      <c r="R23" s="756">
        <v>0</v>
      </c>
      <c r="S23" s="756">
        <v>0</v>
      </c>
      <c r="T23" s="756">
        <v>0</v>
      </c>
      <c r="U23" s="756">
        <v>0</v>
      </c>
      <c r="V23" s="756">
        <v>0</v>
      </c>
      <c r="W23" s="756">
        <v>0</v>
      </c>
      <c r="X23" s="756">
        <v>0</v>
      </c>
      <c r="Y23" s="756">
        <v>0</v>
      </c>
      <c r="Z23" s="598">
        <f t="shared" si="2"/>
        <v>0</v>
      </c>
      <c r="AA23" s="598">
        <f t="shared" si="2"/>
        <v>0</v>
      </c>
      <c r="AB23" s="598">
        <f t="shared" si="2"/>
        <v>0</v>
      </c>
      <c r="AC23" s="756"/>
      <c r="AD23" s="756"/>
      <c r="AE23" s="756"/>
      <c r="AF23" s="756"/>
      <c r="AG23" s="756"/>
      <c r="AH23" s="756"/>
      <c r="AI23" s="756"/>
      <c r="AJ23" s="756"/>
      <c r="AK23" s="758"/>
      <c r="AL23" s="168">
        <v>0</v>
      </c>
      <c r="AM23" s="756">
        <v>0</v>
      </c>
      <c r="AN23" s="169">
        <v>0</v>
      </c>
      <c r="AO23" s="507">
        <f t="shared" si="3"/>
        <v>0</v>
      </c>
      <c r="AP23" s="353">
        <f t="shared" si="3"/>
        <v>0</v>
      </c>
      <c r="AQ23" s="508">
        <f t="shared" si="3"/>
        <v>0</v>
      </c>
    </row>
    <row r="25" spans="1:43" ht="15.75" x14ac:dyDescent="0.25">
      <c r="A25" s="219" t="s">
        <v>390</v>
      </c>
      <c r="B25" s="220"/>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row>
    <row r="26" spans="1:43" ht="27.75" customHeight="1" thickBot="1" x14ac:dyDescent="0.3">
      <c r="A26" s="1418" t="s">
        <v>493</v>
      </c>
      <c r="B26" s="1418"/>
      <c r="C26" s="1418"/>
      <c r="D26" s="1418"/>
      <c r="E26" s="1418"/>
      <c r="F26" s="1418"/>
      <c r="G26" s="1418"/>
      <c r="H26" s="1418"/>
      <c r="I26" s="1418"/>
      <c r="J26" s="1418"/>
      <c r="K26" s="1418"/>
      <c r="L26" s="1418"/>
      <c r="M26" s="1418"/>
      <c r="N26" s="1418"/>
      <c r="O26" s="1418"/>
      <c r="P26" s="1418"/>
      <c r="Q26" s="1418"/>
      <c r="R26" s="1418"/>
      <c r="S26" s="1418"/>
      <c r="T26" s="1418"/>
      <c r="U26" s="1418"/>
      <c r="V26" s="1418"/>
      <c r="W26" s="1418"/>
      <c r="X26" s="1418"/>
      <c r="Y26" s="1418"/>
      <c r="Z26" s="1418"/>
      <c r="AA26" s="1418"/>
      <c r="AB26" s="1418"/>
      <c r="AC26" s="1418"/>
      <c r="AD26" s="1418"/>
      <c r="AE26" s="1418"/>
      <c r="AF26" s="1418"/>
      <c r="AG26" s="1418"/>
      <c r="AH26" s="1418"/>
      <c r="AI26" s="1418"/>
      <c r="AJ26" s="1418"/>
      <c r="AK26" s="1418"/>
      <c r="AL26" s="1418"/>
      <c r="AM26" s="1418"/>
      <c r="AN26" s="1418"/>
      <c r="AO26" s="1418"/>
      <c r="AP26" s="1418"/>
      <c r="AQ26" s="1418"/>
    </row>
    <row r="27" spans="1:43" s="6" customFormat="1" ht="19.5" customHeight="1" x14ac:dyDescent="0.2">
      <c r="A27" s="1170" t="s">
        <v>19</v>
      </c>
      <c r="B27" s="1171" t="s">
        <v>268</v>
      </c>
      <c r="C27" s="1171" t="s">
        <v>402</v>
      </c>
      <c r="D27" s="1193" t="s">
        <v>2</v>
      </c>
      <c r="E27" s="1170" t="s">
        <v>5</v>
      </c>
      <c r="F27" s="1171"/>
      <c r="G27" s="1172"/>
      <c r="H27" s="1205" t="s">
        <v>6</v>
      </c>
      <c r="I27" s="1171"/>
      <c r="J27" s="1171"/>
      <c r="K27" s="1171" t="s">
        <v>7</v>
      </c>
      <c r="L27" s="1171"/>
      <c r="M27" s="1171"/>
      <c r="N27" s="1171" t="s">
        <v>8</v>
      </c>
      <c r="O27" s="1171"/>
      <c r="P27" s="1171"/>
      <c r="Q27" s="1171" t="s">
        <v>9</v>
      </c>
      <c r="R27" s="1171"/>
      <c r="S27" s="1171"/>
      <c r="T27" s="1171" t="s">
        <v>10</v>
      </c>
      <c r="U27" s="1171"/>
      <c r="V27" s="1171"/>
      <c r="W27" s="1171" t="s">
        <v>11</v>
      </c>
      <c r="X27" s="1171"/>
      <c r="Y27" s="1171"/>
      <c r="Z27" s="1171" t="s">
        <v>12</v>
      </c>
      <c r="AA27" s="1171"/>
      <c r="AB27" s="1171"/>
      <c r="AC27" s="1171" t="s">
        <v>13</v>
      </c>
      <c r="AD27" s="1171"/>
      <c r="AE27" s="1171"/>
      <c r="AF27" s="1171" t="s">
        <v>14</v>
      </c>
      <c r="AG27" s="1171"/>
      <c r="AH27" s="1171"/>
      <c r="AI27" s="1171" t="s">
        <v>15</v>
      </c>
      <c r="AJ27" s="1171"/>
      <c r="AK27" s="1193"/>
      <c r="AL27" s="1170" t="s">
        <v>183</v>
      </c>
      <c r="AM27" s="1171"/>
      <c r="AN27" s="1172"/>
      <c r="AO27" s="1205" t="s">
        <v>189</v>
      </c>
      <c r="AP27" s="1171"/>
      <c r="AQ27" s="1172"/>
    </row>
    <row r="28" spans="1:43" ht="16.5" customHeight="1" x14ac:dyDescent="0.2">
      <c r="A28" s="1184"/>
      <c r="B28" s="1182"/>
      <c r="C28" s="1182"/>
      <c r="D28" s="1183"/>
      <c r="E28" s="1184"/>
      <c r="F28" s="1182"/>
      <c r="G28" s="1185"/>
      <c r="H28" s="1419" t="s">
        <v>0</v>
      </c>
      <c r="I28" s="1420"/>
      <c r="J28" s="1420"/>
      <c r="K28" s="1420"/>
      <c r="L28" s="1420"/>
      <c r="M28" s="1420"/>
      <c r="N28" s="1420"/>
      <c r="O28" s="1420"/>
      <c r="P28" s="1420"/>
      <c r="Q28" s="1420"/>
      <c r="R28" s="1420"/>
      <c r="S28" s="1420"/>
      <c r="T28" s="1420"/>
      <c r="U28" s="1420"/>
      <c r="V28" s="1420"/>
      <c r="W28" s="1420"/>
      <c r="X28" s="1420"/>
      <c r="Y28" s="1420"/>
      <c r="Z28" s="1420"/>
      <c r="AA28" s="1420"/>
      <c r="AB28" s="1420"/>
      <c r="AC28" s="1420"/>
      <c r="AD28" s="1420"/>
      <c r="AE28" s="1420"/>
      <c r="AF28" s="1420"/>
      <c r="AG28" s="1420"/>
      <c r="AH28" s="1420"/>
      <c r="AI28" s="1420"/>
      <c r="AJ28" s="1420"/>
      <c r="AK28" s="1421"/>
      <c r="AL28" s="1184"/>
      <c r="AM28" s="1182"/>
      <c r="AN28" s="1185"/>
      <c r="AO28" s="1186"/>
      <c r="AP28" s="1182"/>
      <c r="AQ28" s="1185"/>
    </row>
    <row r="29" spans="1:43" ht="19.5" customHeight="1" thickBot="1" x14ac:dyDescent="0.25">
      <c r="A29" s="1206"/>
      <c r="B29" s="1207"/>
      <c r="C29" s="1207"/>
      <c r="D29" s="1208"/>
      <c r="E29" s="87" t="s">
        <v>18</v>
      </c>
      <c r="F29" s="81" t="s">
        <v>16</v>
      </c>
      <c r="G29" s="170" t="s">
        <v>17</v>
      </c>
      <c r="H29" s="171" t="s">
        <v>18</v>
      </c>
      <c r="I29" s="81" t="s">
        <v>16</v>
      </c>
      <c r="J29" s="81" t="s">
        <v>17</v>
      </c>
      <c r="K29" s="81" t="s">
        <v>18</v>
      </c>
      <c r="L29" s="81" t="s">
        <v>16</v>
      </c>
      <c r="M29" s="81" t="s">
        <v>17</v>
      </c>
      <c r="N29" s="81" t="s">
        <v>18</v>
      </c>
      <c r="O29" s="81" t="s">
        <v>16</v>
      </c>
      <c r="P29" s="81" t="s">
        <v>17</v>
      </c>
      <c r="Q29" s="81" t="s">
        <v>18</v>
      </c>
      <c r="R29" s="81" t="s">
        <v>16</v>
      </c>
      <c r="S29" s="81" t="s">
        <v>17</v>
      </c>
      <c r="T29" s="81" t="s">
        <v>18</v>
      </c>
      <c r="U29" s="81" t="s">
        <v>16</v>
      </c>
      <c r="V29" s="81" t="s">
        <v>17</v>
      </c>
      <c r="W29" s="81" t="s">
        <v>18</v>
      </c>
      <c r="X29" s="81" t="s">
        <v>16</v>
      </c>
      <c r="Y29" s="81" t="s">
        <v>17</v>
      </c>
      <c r="Z29" s="81" t="s">
        <v>18</v>
      </c>
      <c r="AA29" s="81" t="s">
        <v>16</v>
      </c>
      <c r="AB29" s="81" t="s">
        <v>17</v>
      </c>
      <c r="AC29" s="81" t="s">
        <v>18</v>
      </c>
      <c r="AD29" s="81" t="s">
        <v>16</v>
      </c>
      <c r="AE29" s="81" t="s">
        <v>17</v>
      </c>
      <c r="AF29" s="81" t="s">
        <v>18</v>
      </c>
      <c r="AG29" s="81" t="s">
        <v>16</v>
      </c>
      <c r="AH29" s="81" t="s">
        <v>17</v>
      </c>
      <c r="AI29" s="81" t="s">
        <v>18</v>
      </c>
      <c r="AJ29" s="81" t="s">
        <v>16</v>
      </c>
      <c r="AK29" s="173" t="s">
        <v>17</v>
      </c>
      <c r="AL29" s="87" t="s">
        <v>279</v>
      </c>
      <c r="AM29" s="81" t="s">
        <v>16</v>
      </c>
      <c r="AN29" s="170" t="s">
        <v>17</v>
      </c>
      <c r="AO29" s="171" t="s">
        <v>279</v>
      </c>
      <c r="AP29" s="81" t="s">
        <v>16</v>
      </c>
      <c r="AQ29" s="170" t="s">
        <v>17</v>
      </c>
    </row>
    <row r="30" spans="1:43" ht="33" customHeight="1" x14ac:dyDescent="0.2">
      <c r="A30" s="276" t="s">
        <v>297</v>
      </c>
      <c r="B30" s="277" t="s">
        <v>299</v>
      </c>
      <c r="C30" s="740" t="s">
        <v>23</v>
      </c>
      <c r="D30" s="741" t="s">
        <v>209</v>
      </c>
      <c r="E30" s="811">
        <v>1580</v>
      </c>
      <c r="F30" s="327" t="s">
        <v>57</v>
      </c>
      <c r="G30" s="812" t="s">
        <v>57</v>
      </c>
      <c r="H30" s="495">
        <v>0</v>
      </c>
      <c r="I30" s="323" t="s">
        <v>57</v>
      </c>
      <c r="J30" s="323" t="s">
        <v>57</v>
      </c>
      <c r="K30" s="755">
        <v>0</v>
      </c>
      <c r="L30" s="323" t="s">
        <v>57</v>
      </c>
      <c r="M30" s="323" t="s">
        <v>57</v>
      </c>
      <c r="N30" s="755">
        <v>0</v>
      </c>
      <c r="O30" s="323" t="s">
        <v>57</v>
      </c>
      <c r="P30" s="355" t="s">
        <v>57</v>
      </c>
      <c r="Q30" s="755">
        <v>294</v>
      </c>
      <c r="R30" s="323" t="s">
        <v>57</v>
      </c>
      <c r="S30" s="323" t="s">
        <v>57</v>
      </c>
      <c r="T30" s="495">
        <v>278</v>
      </c>
      <c r="U30" s="323" t="s">
        <v>57</v>
      </c>
      <c r="V30" s="323" t="s">
        <v>57</v>
      </c>
      <c r="W30" s="495">
        <v>489</v>
      </c>
      <c r="X30" s="323" t="s">
        <v>57</v>
      </c>
      <c r="Y30" s="323" t="s">
        <v>57</v>
      </c>
      <c r="Z30" s="530">
        <f>AL30-W30-T30-Q30</f>
        <v>406</v>
      </c>
      <c r="AA30" s="511" t="s">
        <v>57</v>
      </c>
      <c r="AB30" s="511" t="s">
        <v>57</v>
      </c>
      <c r="AC30" s="596"/>
      <c r="AD30" s="596"/>
      <c r="AE30" s="596"/>
      <c r="AF30" s="596"/>
      <c r="AG30" s="596"/>
      <c r="AH30" s="596"/>
      <c r="AI30" s="596"/>
      <c r="AJ30" s="596"/>
      <c r="AK30" s="597"/>
      <c r="AL30" s="811">
        <v>1467</v>
      </c>
      <c r="AM30" s="750" t="s">
        <v>57</v>
      </c>
      <c r="AN30" s="286" t="s">
        <v>57</v>
      </c>
      <c r="AO30" s="881">
        <f>AL30/E30</f>
        <v>0.9284810126582278</v>
      </c>
      <c r="AP30" s="750" t="s">
        <v>57</v>
      </c>
      <c r="AQ30" s="286" t="s">
        <v>57</v>
      </c>
    </row>
    <row r="31" spans="1:43" ht="32.25" customHeight="1" thickBot="1" x14ac:dyDescent="0.25">
      <c r="A31" s="764" t="s">
        <v>298</v>
      </c>
      <c r="B31" s="106" t="s">
        <v>300</v>
      </c>
      <c r="C31" s="733" t="s">
        <v>23</v>
      </c>
      <c r="D31" s="735" t="s">
        <v>40</v>
      </c>
      <c r="E31" s="159">
        <v>420</v>
      </c>
      <c r="F31" s="144" t="s">
        <v>57</v>
      </c>
      <c r="G31" s="160" t="s">
        <v>57</v>
      </c>
      <c r="H31" s="239">
        <v>0</v>
      </c>
      <c r="I31" s="225" t="s">
        <v>57</v>
      </c>
      <c r="J31" s="225" t="s">
        <v>57</v>
      </c>
      <c r="K31" s="756">
        <v>0</v>
      </c>
      <c r="L31" s="225" t="s">
        <v>57</v>
      </c>
      <c r="M31" s="225" t="s">
        <v>57</v>
      </c>
      <c r="N31" s="756">
        <v>0</v>
      </c>
      <c r="O31" s="225" t="s">
        <v>57</v>
      </c>
      <c r="P31" s="354" t="s">
        <v>57</v>
      </c>
      <c r="Q31" s="756">
        <v>6</v>
      </c>
      <c r="R31" s="225" t="s">
        <v>57</v>
      </c>
      <c r="S31" s="225" t="s">
        <v>57</v>
      </c>
      <c r="T31" s="490">
        <v>76</v>
      </c>
      <c r="U31" s="225" t="s">
        <v>57</v>
      </c>
      <c r="V31" s="225" t="s">
        <v>57</v>
      </c>
      <c r="W31" s="239">
        <v>124</v>
      </c>
      <c r="X31" s="225" t="s">
        <v>57</v>
      </c>
      <c r="Y31" s="225" t="s">
        <v>57</v>
      </c>
      <c r="Z31" s="531">
        <f>AL31-W31-T31-Q31</f>
        <v>132</v>
      </c>
      <c r="AA31" s="517" t="s">
        <v>57</v>
      </c>
      <c r="AB31" s="517" t="s">
        <v>57</v>
      </c>
      <c r="AC31" s="107"/>
      <c r="AD31" s="107"/>
      <c r="AE31" s="107"/>
      <c r="AF31" s="107"/>
      <c r="AG31" s="107"/>
      <c r="AH31" s="107"/>
      <c r="AI31" s="107"/>
      <c r="AJ31" s="107"/>
      <c r="AK31" s="229"/>
      <c r="AL31" s="911">
        <v>338</v>
      </c>
      <c r="AM31" s="751" t="s">
        <v>57</v>
      </c>
      <c r="AN31" s="285" t="s">
        <v>57</v>
      </c>
      <c r="AO31" s="510">
        <f>AL31/E31</f>
        <v>0.80476190476190479</v>
      </c>
      <c r="AP31" s="751" t="s">
        <v>57</v>
      </c>
      <c r="AQ31" s="285" t="s">
        <v>57</v>
      </c>
    </row>
    <row r="32" spans="1:43" ht="14.25" customHeight="1" x14ac:dyDescent="0.2">
      <c r="A32" s="12"/>
      <c r="B32" s="13"/>
      <c r="C32" s="14"/>
      <c r="D32" s="14"/>
      <c r="E32" s="15"/>
      <c r="F32" s="15"/>
      <c r="G32" s="1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4.25" customHeight="1" x14ac:dyDescent="0.25">
      <c r="A33" s="219" t="s">
        <v>391</v>
      </c>
      <c r="B33" s="220"/>
      <c r="C33" s="33"/>
      <c r="D33" s="33"/>
      <c r="E33" s="34"/>
      <c r="F33" s="34"/>
      <c r="G33" s="34"/>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ht="20.25" customHeight="1" thickBot="1" x14ac:dyDescent="0.3">
      <c r="A34" s="1418" t="s">
        <v>491</v>
      </c>
      <c r="B34" s="1418"/>
      <c r="C34" s="1418"/>
      <c r="D34" s="1418"/>
      <c r="E34" s="1418"/>
      <c r="F34" s="1418"/>
      <c r="G34" s="1418"/>
      <c r="H34" s="1418"/>
      <c r="I34" s="1418"/>
      <c r="J34" s="1418"/>
      <c r="K34" s="1418"/>
      <c r="L34" s="1418"/>
      <c r="M34" s="1418"/>
      <c r="N34" s="1418"/>
      <c r="O34" s="1418"/>
      <c r="P34" s="1418"/>
      <c r="Q34" s="1418"/>
      <c r="R34" s="1418"/>
      <c r="S34" s="1418"/>
      <c r="T34" s="1418"/>
      <c r="U34" s="1418"/>
      <c r="V34" s="1418"/>
      <c r="W34" s="1418"/>
      <c r="X34" s="1418"/>
      <c r="Y34" s="1418"/>
      <c r="Z34" s="1418"/>
      <c r="AA34" s="1418"/>
      <c r="AB34" s="1418"/>
      <c r="AC34" s="1418"/>
      <c r="AD34" s="1418"/>
      <c r="AE34" s="1418"/>
      <c r="AF34" s="1418"/>
      <c r="AG34" s="1418"/>
      <c r="AH34" s="1418"/>
      <c r="AI34" s="1418"/>
      <c r="AJ34" s="1418"/>
      <c r="AK34" s="1418"/>
      <c r="AL34" s="1418"/>
      <c r="AM34" s="1418"/>
      <c r="AN34" s="1418"/>
      <c r="AO34" s="1418"/>
      <c r="AP34" s="1418"/>
      <c r="AQ34" s="1418"/>
    </row>
    <row r="35" spans="1:43" s="6" customFormat="1" ht="19.5" customHeight="1" x14ac:dyDescent="0.2">
      <c r="A35" s="1214" t="s">
        <v>19</v>
      </c>
      <c r="B35" s="1217" t="s">
        <v>268</v>
      </c>
      <c r="C35" s="1217" t="s">
        <v>402</v>
      </c>
      <c r="D35" s="1219" t="s">
        <v>2</v>
      </c>
      <c r="E35" s="1194" t="s">
        <v>5</v>
      </c>
      <c r="F35" s="1195"/>
      <c r="G35" s="1196"/>
      <c r="H35" s="1205" t="s">
        <v>6</v>
      </c>
      <c r="I35" s="1171"/>
      <c r="J35" s="1171"/>
      <c r="K35" s="1171" t="s">
        <v>7</v>
      </c>
      <c r="L35" s="1171"/>
      <c r="M35" s="1171"/>
      <c r="N35" s="1171" t="s">
        <v>8</v>
      </c>
      <c r="O35" s="1171"/>
      <c r="P35" s="1171"/>
      <c r="Q35" s="1171" t="s">
        <v>9</v>
      </c>
      <c r="R35" s="1171"/>
      <c r="S35" s="1171"/>
      <c r="T35" s="1171" t="s">
        <v>10</v>
      </c>
      <c r="U35" s="1171"/>
      <c r="V35" s="1171"/>
      <c r="W35" s="1171" t="s">
        <v>11</v>
      </c>
      <c r="X35" s="1171"/>
      <c r="Y35" s="1171"/>
      <c r="Z35" s="1171" t="s">
        <v>12</v>
      </c>
      <c r="AA35" s="1171"/>
      <c r="AB35" s="1171"/>
      <c r="AC35" s="1171" t="s">
        <v>13</v>
      </c>
      <c r="AD35" s="1171"/>
      <c r="AE35" s="1171"/>
      <c r="AF35" s="1171" t="s">
        <v>14</v>
      </c>
      <c r="AG35" s="1171"/>
      <c r="AH35" s="1171"/>
      <c r="AI35" s="1171" t="s">
        <v>15</v>
      </c>
      <c r="AJ35" s="1171"/>
      <c r="AK35" s="1193"/>
      <c r="AL35" s="1194" t="s">
        <v>183</v>
      </c>
      <c r="AM35" s="1195"/>
      <c r="AN35" s="1196"/>
      <c r="AO35" s="1195" t="s">
        <v>189</v>
      </c>
      <c r="AP35" s="1195"/>
      <c r="AQ35" s="1196"/>
    </row>
    <row r="36" spans="1:43" ht="16.5" customHeight="1" x14ac:dyDescent="0.2">
      <c r="A36" s="1215"/>
      <c r="B36" s="1218"/>
      <c r="C36" s="1218"/>
      <c r="D36" s="1220"/>
      <c r="E36" s="1197"/>
      <c r="F36" s="1198"/>
      <c r="G36" s="1199"/>
      <c r="H36" s="1419" t="s">
        <v>0</v>
      </c>
      <c r="I36" s="1420"/>
      <c r="J36" s="1420"/>
      <c r="K36" s="1420"/>
      <c r="L36" s="1420"/>
      <c r="M36" s="1420"/>
      <c r="N36" s="1420"/>
      <c r="O36" s="1420"/>
      <c r="P36" s="1420"/>
      <c r="Q36" s="1420"/>
      <c r="R36" s="1420"/>
      <c r="S36" s="1420"/>
      <c r="T36" s="1420"/>
      <c r="U36" s="1420"/>
      <c r="V36" s="1420"/>
      <c r="W36" s="1420"/>
      <c r="X36" s="1420"/>
      <c r="Y36" s="1420"/>
      <c r="Z36" s="1420"/>
      <c r="AA36" s="1420"/>
      <c r="AB36" s="1420"/>
      <c r="AC36" s="1420"/>
      <c r="AD36" s="1420"/>
      <c r="AE36" s="1420"/>
      <c r="AF36" s="1420"/>
      <c r="AG36" s="1420"/>
      <c r="AH36" s="1420"/>
      <c r="AI36" s="1420"/>
      <c r="AJ36" s="1420"/>
      <c r="AK36" s="1421"/>
      <c r="AL36" s="1197"/>
      <c r="AM36" s="1198"/>
      <c r="AN36" s="1199"/>
      <c r="AO36" s="1198"/>
      <c r="AP36" s="1198"/>
      <c r="AQ36" s="1199"/>
    </row>
    <row r="37" spans="1:43" ht="18.75" customHeight="1" thickBot="1" x14ac:dyDescent="0.25">
      <c r="A37" s="1215"/>
      <c r="B37" s="1218"/>
      <c r="C37" s="1218"/>
      <c r="D37" s="1220"/>
      <c r="E37" s="73" t="s">
        <v>18</v>
      </c>
      <c r="F37" s="67" t="s">
        <v>16</v>
      </c>
      <c r="G37" s="275" t="s">
        <v>17</v>
      </c>
      <c r="H37" s="279" t="s">
        <v>18</v>
      </c>
      <c r="I37" s="67" t="s">
        <v>16</v>
      </c>
      <c r="J37" s="67" t="s">
        <v>17</v>
      </c>
      <c r="K37" s="67" t="s">
        <v>18</v>
      </c>
      <c r="L37" s="67" t="s">
        <v>16</v>
      </c>
      <c r="M37" s="67" t="s">
        <v>17</v>
      </c>
      <c r="N37" s="67" t="s">
        <v>18</v>
      </c>
      <c r="O37" s="67" t="s">
        <v>16</v>
      </c>
      <c r="P37" s="67" t="s">
        <v>17</v>
      </c>
      <c r="Q37" s="67" t="s">
        <v>18</v>
      </c>
      <c r="R37" s="67" t="s">
        <v>16</v>
      </c>
      <c r="S37" s="67" t="s">
        <v>17</v>
      </c>
      <c r="T37" s="67" t="s">
        <v>18</v>
      </c>
      <c r="U37" s="67" t="s">
        <v>16</v>
      </c>
      <c r="V37" s="67" t="s">
        <v>17</v>
      </c>
      <c r="W37" s="67" t="s">
        <v>18</v>
      </c>
      <c r="X37" s="67" t="s">
        <v>16</v>
      </c>
      <c r="Y37" s="67" t="s">
        <v>17</v>
      </c>
      <c r="Z37" s="67" t="s">
        <v>18</v>
      </c>
      <c r="AA37" s="67" t="s">
        <v>16</v>
      </c>
      <c r="AB37" s="67" t="s">
        <v>17</v>
      </c>
      <c r="AC37" s="67" t="s">
        <v>18</v>
      </c>
      <c r="AD37" s="67" t="s">
        <v>16</v>
      </c>
      <c r="AE37" s="67" t="s">
        <v>17</v>
      </c>
      <c r="AF37" s="67" t="s">
        <v>18</v>
      </c>
      <c r="AG37" s="67" t="s">
        <v>16</v>
      </c>
      <c r="AH37" s="67" t="s">
        <v>17</v>
      </c>
      <c r="AI37" s="67" t="s">
        <v>18</v>
      </c>
      <c r="AJ37" s="67" t="s">
        <v>16</v>
      </c>
      <c r="AK37" s="274" t="s">
        <v>17</v>
      </c>
      <c r="AL37" s="73" t="s">
        <v>279</v>
      </c>
      <c r="AM37" s="67" t="s">
        <v>16</v>
      </c>
      <c r="AN37" s="275" t="s">
        <v>17</v>
      </c>
      <c r="AO37" s="279" t="s">
        <v>279</v>
      </c>
      <c r="AP37" s="67" t="s">
        <v>16</v>
      </c>
      <c r="AQ37" s="275" t="s">
        <v>17</v>
      </c>
    </row>
    <row r="38" spans="1:43" ht="42.75" customHeight="1" x14ac:dyDescent="0.2">
      <c r="A38" s="276" t="s">
        <v>293</v>
      </c>
      <c r="B38" s="277" t="s">
        <v>510</v>
      </c>
      <c r="C38" s="740" t="s">
        <v>23</v>
      </c>
      <c r="D38" s="741" t="s">
        <v>40</v>
      </c>
      <c r="E38" s="811">
        <v>600</v>
      </c>
      <c r="F38" s="327" t="s">
        <v>57</v>
      </c>
      <c r="G38" s="812" t="s">
        <v>57</v>
      </c>
      <c r="H38" s="796">
        <v>0</v>
      </c>
      <c r="I38" s="323" t="s">
        <v>57</v>
      </c>
      <c r="J38" s="323" t="s">
        <v>57</v>
      </c>
      <c r="K38" s="755">
        <v>0</v>
      </c>
      <c r="L38" s="323" t="s">
        <v>57</v>
      </c>
      <c r="M38" s="323" t="s">
        <v>57</v>
      </c>
      <c r="N38" s="755">
        <v>0</v>
      </c>
      <c r="O38" s="323" t="s">
        <v>57</v>
      </c>
      <c r="P38" s="323" t="s">
        <v>57</v>
      </c>
      <c r="Q38" s="755">
        <v>0</v>
      </c>
      <c r="R38" s="323" t="s">
        <v>57</v>
      </c>
      <c r="S38" s="323" t="s">
        <v>57</v>
      </c>
      <c r="T38" s="755">
        <v>208</v>
      </c>
      <c r="U38" s="323" t="s">
        <v>57</v>
      </c>
      <c r="V38" s="323" t="s">
        <v>57</v>
      </c>
      <c r="W38" s="755">
        <v>309</v>
      </c>
      <c r="X38" s="323" t="s">
        <v>57</v>
      </c>
      <c r="Y38" s="323" t="s">
        <v>57</v>
      </c>
      <c r="Z38" s="530">
        <f>AL38-W38-T38-Q38</f>
        <v>96</v>
      </c>
      <c r="AA38" s="511" t="s">
        <v>57</v>
      </c>
      <c r="AB38" s="511" t="s">
        <v>57</v>
      </c>
      <c r="AC38" s="596"/>
      <c r="AD38" s="596"/>
      <c r="AE38" s="596"/>
      <c r="AF38" s="596"/>
      <c r="AG38" s="596"/>
      <c r="AH38" s="596"/>
      <c r="AI38" s="596"/>
      <c r="AJ38" s="596"/>
      <c r="AK38" s="597"/>
      <c r="AL38" s="912">
        <v>613</v>
      </c>
      <c r="AM38" s="750" t="s">
        <v>57</v>
      </c>
      <c r="AN38" s="286" t="s">
        <v>57</v>
      </c>
      <c r="AO38" s="504">
        <f>AL38/E38</f>
        <v>1.0216666666666667</v>
      </c>
      <c r="AP38" s="750" t="s">
        <v>57</v>
      </c>
      <c r="AQ38" s="286" t="s">
        <v>57</v>
      </c>
    </row>
    <row r="39" spans="1:43" ht="42" customHeight="1" x14ac:dyDescent="0.2">
      <c r="A39" s="101" t="s">
        <v>294</v>
      </c>
      <c r="B39" s="104" t="s">
        <v>521</v>
      </c>
      <c r="C39" s="41" t="s">
        <v>23</v>
      </c>
      <c r="D39" s="161" t="s">
        <v>209</v>
      </c>
      <c r="E39" s="157">
        <v>380</v>
      </c>
      <c r="F39" s="131" t="s">
        <v>57</v>
      </c>
      <c r="G39" s="158" t="s">
        <v>57</v>
      </c>
      <c r="H39" s="95">
        <v>0</v>
      </c>
      <c r="I39" s="222" t="s">
        <v>57</v>
      </c>
      <c r="J39" s="222" t="s">
        <v>57</v>
      </c>
      <c r="K39" s="48">
        <v>0</v>
      </c>
      <c r="L39" s="222" t="s">
        <v>57</v>
      </c>
      <c r="M39" s="222" t="s">
        <v>57</v>
      </c>
      <c r="N39" s="48">
        <v>0</v>
      </c>
      <c r="O39" s="222" t="s">
        <v>57</v>
      </c>
      <c r="P39" s="222" t="s">
        <v>57</v>
      </c>
      <c r="Q39" s="48">
        <v>0</v>
      </c>
      <c r="R39" s="222" t="s">
        <v>57</v>
      </c>
      <c r="S39" s="222" t="s">
        <v>57</v>
      </c>
      <c r="T39" s="48">
        <v>76</v>
      </c>
      <c r="U39" s="222" t="s">
        <v>57</v>
      </c>
      <c r="V39" s="222" t="s">
        <v>57</v>
      </c>
      <c r="W39" s="48">
        <v>160</v>
      </c>
      <c r="X39" s="222" t="s">
        <v>57</v>
      </c>
      <c r="Y39" s="222" t="s">
        <v>57</v>
      </c>
      <c r="Z39" s="496">
        <f t="shared" ref="Z39:Z41" si="4">AL39-W39-T39-Q39</f>
        <v>58</v>
      </c>
      <c r="AA39" s="512" t="s">
        <v>57</v>
      </c>
      <c r="AB39" s="512" t="s">
        <v>57</v>
      </c>
      <c r="AC39" s="105"/>
      <c r="AD39" s="105"/>
      <c r="AE39" s="105"/>
      <c r="AF39" s="105"/>
      <c r="AG39" s="105"/>
      <c r="AH39" s="105"/>
      <c r="AI39" s="105"/>
      <c r="AJ39" s="105"/>
      <c r="AK39" s="228"/>
      <c r="AL39" s="95">
        <v>294</v>
      </c>
      <c r="AM39" s="221" t="s">
        <v>57</v>
      </c>
      <c r="AN39" s="284" t="s">
        <v>57</v>
      </c>
      <c r="AO39" s="505">
        <f>AL39/E39</f>
        <v>0.77368421052631575</v>
      </c>
      <c r="AP39" s="221" t="s">
        <v>57</v>
      </c>
      <c r="AQ39" s="284" t="s">
        <v>57</v>
      </c>
    </row>
    <row r="40" spans="1:43" ht="33" customHeight="1" x14ac:dyDescent="0.2">
      <c r="A40" s="101" t="s">
        <v>295</v>
      </c>
      <c r="B40" s="104" t="s">
        <v>520</v>
      </c>
      <c r="C40" s="41" t="s">
        <v>23</v>
      </c>
      <c r="D40" s="161" t="s">
        <v>209</v>
      </c>
      <c r="E40" s="157">
        <v>860</v>
      </c>
      <c r="F40" s="131" t="s">
        <v>57</v>
      </c>
      <c r="G40" s="158" t="s">
        <v>57</v>
      </c>
      <c r="H40" s="95">
        <v>0</v>
      </c>
      <c r="I40" s="222" t="s">
        <v>57</v>
      </c>
      <c r="J40" s="222" t="s">
        <v>57</v>
      </c>
      <c r="K40" s="48">
        <v>0</v>
      </c>
      <c r="L40" s="222" t="s">
        <v>57</v>
      </c>
      <c r="M40" s="222" t="s">
        <v>57</v>
      </c>
      <c r="N40" s="48">
        <v>0</v>
      </c>
      <c r="O40" s="222" t="s">
        <v>57</v>
      </c>
      <c r="P40" s="222" t="s">
        <v>57</v>
      </c>
      <c r="Q40" s="48">
        <v>0</v>
      </c>
      <c r="R40" s="222" t="s">
        <v>57</v>
      </c>
      <c r="S40" s="222" t="s">
        <v>57</v>
      </c>
      <c r="T40" s="48">
        <v>210</v>
      </c>
      <c r="U40" s="222" t="s">
        <v>57</v>
      </c>
      <c r="V40" s="222" t="s">
        <v>57</v>
      </c>
      <c r="W40" s="48">
        <v>463</v>
      </c>
      <c r="X40" s="222" t="s">
        <v>57</v>
      </c>
      <c r="Y40" s="222" t="s">
        <v>57</v>
      </c>
      <c r="Z40" s="496">
        <f t="shared" si="4"/>
        <v>274</v>
      </c>
      <c r="AA40" s="512" t="s">
        <v>57</v>
      </c>
      <c r="AB40" s="512" t="s">
        <v>57</v>
      </c>
      <c r="AC40" s="105"/>
      <c r="AD40" s="105"/>
      <c r="AE40" s="105"/>
      <c r="AF40" s="105"/>
      <c r="AG40" s="105"/>
      <c r="AH40" s="105"/>
      <c r="AI40" s="105"/>
      <c r="AJ40" s="105"/>
      <c r="AK40" s="228"/>
      <c r="AL40" s="95">
        <v>947</v>
      </c>
      <c r="AM40" s="221" t="s">
        <v>57</v>
      </c>
      <c r="AN40" s="284" t="s">
        <v>57</v>
      </c>
      <c r="AO40" s="505">
        <f>AL40/E40</f>
        <v>1.1011627906976744</v>
      </c>
      <c r="AP40" s="221" t="s">
        <v>57</v>
      </c>
      <c r="AQ40" s="284" t="s">
        <v>57</v>
      </c>
    </row>
    <row r="41" spans="1:43" ht="42" customHeight="1" thickBot="1" x14ac:dyDescent="0.25">
      <c r="A41" s="764" t="s">
        <v>296</v>
      </c>
      <c r="B41" s="106" t="s">
        <v>522</v>
      </c>
      <c r="C41" s="733" t="s">
        <v>23</v>
      </c>
      <c r="D41" s="735" t="s">
        <v>209</v>
      </c>
      <c r="E41" s="159">
        <v>380</v>
      </c>
      <c r="F41" s="144" t="s">
        <v>57</v>
      </c>
      <c r="G41" s="160" t="s">
        <v>57</v>
      </c>
      <c r="H41" s="168">
        <v>0</v>
      </c>
      <c r="I41" s="225" t="s">
        <v>57</v>
      </c>
      <c r="J41" s="225" t="s">
        <v>57</v>
      </c>
      <c r="K41" s="756">
        <v>0</v>
      </c>
      <c r="L41" s="225" t="s">
        <v>57</v>
      </c>
      <c r="M41" s="225" t="s">
        <v>57</v>
      </c>
      <c r="N41" s="756">
        <v>0</v>
      </c>
      <c r="O41" s="225" t="s">
        <v>57</v>
      </c>
      <c r="P41" s="225" t="s">
        <v>57</v>
      </c>
      <c r="Q41" s="756">
        <v>0</v>
      </c>
      <c r="R41" s="225" t="s">
        <v>57</v>
      </c>
      <c r="S41" s="225" t="s">
        <v>57</v>
      </c>
      <c r="T41" s="756">
        <v>98</v>
      </c>
      <c r="U41" s="225" t="s">
        <v>57</v>
      </c>
      <c r="V41" s="225" t="s">
        <v>57</v>
      </c>
      <c r="W41" s="224">
        <v>241</v>
      </c>
      <c r="X41" s="381" t="s">
        <v>57</v>
      </c>
      <c r="Y41" s="381" t="s">
        <v>57</v>
      </c>
      <c r="Z41" s="1163">
        <f t="shared" si="4"/>
        <v>24</v>
      </c>
      <c r="AA41" s="517" t="s">
        <v>57</v>
      </c>
      <c r="AB41" s="517" t="s">
        <v>57</v>
      </c>
      <c r="AC41" s="107"/>
      <c r="AD41" s="107"/>
      <c r="AE41" s="107"/>
      <c r="AF41" s="107"/>
      <c r="AG41" s="107"/>
      <c r="AH41" s="107"/>
      <c r="AI41" s="107"/>
      <c r="AJ41" s="107"/>
      <c r="AK41" s="229"/>
      <c r="AL41" s="168">
        <v>363</v>
      </c>
      <c r="AM41" s="751" t="s">
        <v>57</v>
      </c>
      <c r="AN41" s="285" t="s">
        <v>57</v>
      </c>
      <c r="AO41" s="507">
        <f>AL41/E41</f>
        <v>0.95526315789473681</v>
      </c>
      <c r="AP41" s="751" t="s">
        <v>57</v>
      </c>
      <c r="AQ41" s="285" t="s">
        <v>57</v>
      </c>
    </row>
    <row r="42" spans="1:43"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5.75" x14ac:dyDescent="0.25">
      <c r="A43" s="219" t="s">
        <v>392</v>
      </c>
      <c r="B43" s="220"/>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ht="19.5" customHeight="1" thickBot="1" x14ac:dyDescent="0.3">
      <c r="A44" s="1418" t="s">
        <v>494</v>
      </c>
      <c r="B44" s="1418"/>
      <c r="C44" s="1418"/>
      <c r="D44" s="1418"/>
      <c r="E44" s="1418"/>
      <c r="F44" s="1418"/>
      <c r="G44" s="1418"/>
      <c r="H44" s="1418"/>
      <c r="I44" s="1418"/>
      <c r="J44" s="1418"/>
      <c r="K44" s="1418"/>
      <c r="L44" s="1418"/>
      <c r="M44" s="1418"/>
      <c r="N44" s="1418"/>
      <c r="O44" s="1418"/>
      <c r="P44" s="1418"/>
      <c r="Q44" s="1418"/>
      <c r="R44" s="1418"/>
      <c r="S44" s="1418"/>
      <c r="T44" s="1418"/>
      <c r="U44" s="1418"/>
      <c r="V44" s="1418"/>
      <c r="W44" s="1418"/>
      <c r="X44" s="1418"/>
      <c r="Y44" s="1418"/>
      <c r="Z44" s="1418"/>
      <c r="AA44" s="1418"/>
      <c r="AB44" s="1418"/>
      <c r="AC44" s="1418"/>
      <c r="AD44" s="1418"/>
      <c r="AE44" s="1418"/>
      <c r="AF44" s="1418"/>
      <c r="AG44" s="1418"/>
      <c r="AH44" s="1418"/>
      <c r="AI44" s="1418"/>
      <c r="AJ44" s="1418"/>
      <c r="AK44" s="1418"/>
      <c r="AL44" s="1418"/>
      <c r="AM44" s="1418"/>
      <c r="AN44" s="1418"/>
      <c r="AO44" s="1418"/>
      <c r="AP44" s="1418"/>
      <c r="AQ44" s="1418"/>
    </row>
    <row r="45" spans="1:43" s="6" customFormat="1" ht="16.5" customHeight="1" x14ac:dyDescent="0.2">
      <c r="A45" s="1214" t="s">
        <v>19</v>
      </c>
      <c r="B45" s="1217" t="s">
        <v>268</v>
      </c>
      <c r="C45" s="1217" t="s">
        <v>402</v>
      </c>
      <c r="D45" s="1219" t="s">
        <v>2</v>
      </c>
      <c r="E45" s="1194" t="s">
        <v>5</v>
      </c>
      <c r="F45" s="1195"/>
      <c r="G45" s="1196"/>
      <c r="H45" s="1205" t="s">
        <v>6</v>
      </c>
      <c r="I45" s="1171"/>
      <c r="J45" s="1171"/>
      <c r="K45" s="1171" t="s">
        <v>7</v>
      </c>
      <c r="L45" s="1171"/>
      <c r="M45" s="1171"/>
      <c r="N45" s="1171" t="s">
        <v>8</v>
      </c>
      <c r="O45" s="1171"/>
      <c r="P45" s="1171"/>
      <c r="Q45" s="1171" t="s">
        <v>9</v>
      </c>
      <c r="R45" s="1171"/>
      <c r="S45" s="1171"/>
      <c r="T45" s="1171" t="s">
        <v>10</v>
      </c>
      <c r="U45" s="1171"/>
      <c r="V45" s="1171"/>
      <c r="W45" s="1171" t="s">
        <v>11</v>
      </c>
      <c r="X45" s="1171"/>
      <c r="Y45" s="1171"/>
      <c r="Z45" s="1171" t="s">
        <v>12</v>
      </c>
      <c r="AA45" s="1171"/>
      <c r="AB45" s="1171"/>
      <c r="AC45" s="1171" t="s">
        <v>13</v>
      </c>
      <c r="AD45" s="1171"/>
      <c r="AE45" s="1171"/>
      <c r="AF45" s="1171" t="s">
        <v>14</v>
      </c>
      <c r="AG45" s="1171"/>
      <c r="AH45" s="1171"/>
      <c r="AI45" s="1171" t="s">
        <v>15</v>
      </c>
      <c r="AJ45" s="1171"/>
      <c r="AK45" s="1193"/>
      <c r="AL45" s="1194" t="s">
        <v>183</v>
      </c>
      <c r="AM45" s="1195"/>
      <c r="AN45" s="1196"/>
      <c r="AO45" s="1195" t="s">
        <v>189</v>
      </c>
      <c r="AP45" s="1195"/>
      <c r="AQ45" s="1196"/>
    </row>
    <row r="46" spans="1:43" ht="16.5" customHeight="1" x14ac:dyDescent="0.2">
      <c r="A46" s="1215"/>
      <c r="B46" s="1218"/>
      <c r="C46" s="1218"/>
      <c r="D46" s="1220"/>
      <c r="E46" s="1197"/>
      <c r="F46" s="1198"/>
      <c r="G46" s="1199"/>
      <c r="H46" s="1419" t="s">
        <v>0</v>
      </c>
      <c r="I46" s="1420"/>
      <c r="J46" s="1420"/>
      <c r="K46" s="1420"/>
      <c r="L46" s="1420"/>
      <c r="M46" s="1420"/>
      <c r="N46" s="1420"/>
      <c r="O46" s="1420"/>
      <c r="P46" s="1420"/>
      <c r="Q46" s="1420"/>
      <c r="R46" s="1420"/>
      <c r="S46" s="1420"/>
      <c r="T46" s="1420"/>
      <c r="U46" s="1420"/>
      <c r="V46" s="1420"/>
      <c r="W46" s="1420"/>
      <c r="X46" s="1420"/>
      <c r="Y46" s="1420"/>
      <c r="Z46" s="1420"/>
      <c r="AA46" s="1420"/>
      <c r="AB46" s="1420"/>
      <c r="AC46" s="1420"/>
      <c r="AD46" s="1420"/>
      <c r="AE46" s="1420"/>
      <c r="AF46" s="1420"/>
      <c r="AG46" s="1420"/>
      <c r="AH46" s="1420"/>
      <c r="AI46" s="1420"/>
      <c r="AJ46" s="1420"/>
      <c r="AK46" s="1421"/>
      <c r="AL46" s="1197"/>
      <c r="AM46" s="1198"/>
      <c r="AN46" s="1199"/>
      <c r="AO46" s="1198"/>
      <c r="AP46" s="1198"/>
      <c r="AQ46" s="1199"/>
    </row>
    <row r="47" spans="1:43" ht="18.75" customHeight="1" thickBot="1" x14ac:dyDescent="0.25">
      <c r="A47" s="1215"/>
      <c r="B47" s="1218"/>
      <c r="C47" s="1218"/>
      <c r="D47" s="1220"/>
      <c r="E47" s="73" t="s">
        <v>18</v>
      </c>
      <c r="F47" s="67" t="s">
        <v>16</v>
      </c>
      <c r="G47" s="275" t="s">
        <v>17</v>
      </c>
      <c r="H47" s="279" t="s">
        <v>18</v>
      </c>
      <c r="I47" s="67" t="s">
        <v>16</v>
      </c>
      <c r="J47" s="67" t="s">
        <v>17</v>
      </c>
      <c r="K47" s="67" t="s">
        <v>18</v>
      </c>
      <c r="L47" s="67" t="s">
        <v>16</v>
      </c>
      <c r="M47" s="67" t="s">
        <v>17</v>
      </c>
      <c r="N47" s="67" t="s">
        <v>18</v>
      </c>
      <c r="O47" s="67" t="s">
        <v>16</v>
      </c>
      <c r="P47" s="67" t="s">
        <v>17</v>
      </c>
      <c r="Q47" s="67" t="s">
        <v>18</v>
      </c>
      <c r="R47" s="67" t="s">
        <v>16</v>
      </c>
      <c r="S47" s="67" t="s">
        <v>17</v>
      </c>
      <c r="T47" s="67" t="s">
        <v>18</v>
      </c>
      <c r="U47" s="67" t="s">
        <v>16</v>
      </c>
      <c r="V47" s="67" t="s">
        <v>17</v>
      </c>
      <c r="W47" s="67" t="s">
        <v>18</v>
      </c>
      <c r="X47" s="67" t="s">
        <v>16</v>
      </c>
      <c r="Y47" s="67" t="s">
        <v>17</v>
      </c>
      <c r="Z47" s="67" t="s">
        <v>18</v>
      </c>
      <c r="AA47" s="67" t="s">
        <v>16</v>
      </c>
      <c r="AB47" s="67" t="s">
        <v>17</v>
      </c>
      <c r="AC47" s="67" t="s">
        <v>18</v>
      </c>
      <c r="AD47" s="67" t="s">
        <v>16</v>
      </c>
      <c r="AE47" s="67" t="s">
        <v>17</v>
      </c>
      <c r="AF47" s="67" t="s">
        <v>18</v>
      </c>
      <c r="AG47" s="67" t="s">
        <v>16</v>
      </c>
      <c r="AH47" s="67" t="s">
        <v>17</v>
      </c>
      <c r="AI47" s="67" t="s">
        <v>18</v>
      </c>
      <c r="AJ47" s="67" t="s">
        <v>16</v>
      </c>
      <c r="AK47" s="274" t="s">
        <v>17</v>
      </c>
      <c r="AL47" s="73" t="s">
        <v>279</v>
      </c>
      <c r="AM47" s="67" t="s">
        <v>16</v>
      </c>
      <c r="AN47" s="275" t="s">
        <v>17</v>
      </c>
      <c r="AO47" s="279" t="s">
        <v>279</v>
      </c>
      <c r="AP47" s="67" t="s">
        <v>16</v>
      </c>
      <c r="AQ47" s="275" t="s">
        <v>17</v>
      </c>
    </row>
    <row r="48" spans="1:43" ht="27.75" customHeight="1" x14ac:dyDescent="0.2">
      <c r="A48" s="276" t="s">
        <v>289</v>
      </c>
      <c r="B48" s="277" t="s">
        <v>290</v>
      </c>
      <c r="C48" s="740" t="s">
        <v>23</v>
      </c>
      <c r="D48" s="741" t="s">
        <v>209</v>
      </c>
      <c r="E48" s="811">
        <v>12000</v>
      </c>
      <c r="F48" s="327" t="s">
        <v>57</v>
      </c>
      <c r="G48" s="812" t="s">
        <v>57</v>
      </c>
      <c r="H48" s="796">
        <v>0</v>
      </c>
      <c r="I48" s="323" t="s">
        <v>57</v>
      </c>
      <c r="J48" s="323" t="s">
        <v>57</v>
      </c>
      <c r="K48" s="755">
        <v>0</v>
      </c>
      <c r="L48" s="323" t="s">
        <v>57</v>
      </c>
      <c r="M48" s="323" t="s">
        <v>57</v>
      </c>
      <c r="N48" s="755">
        <v>0</v>
      </c>
      <c r="O48" s="323" t="s">
        <v>57</v>
      </c>
      <c r="P48" s="323" t="s">
        <v>57</v>
      </c>
      <c r="Q48" s="755">
        <v>0</v>
      </c>
      <c r="R48" s="323" t="s">
        <v>57</v>
      </c>
      <c r="S48" s="323" t="s">
        <v>57</v>
      </c>
      <c r="T48" s="755">
        <v>512</v>
      </c>
      <c r="U48" s="323" t="s">
        <v>57</v>
      </c>
      <c r="V48" s="323" t="s">
        <v>57</v>
      </c>
      <c r="W48" s="327">
        <v>4964</v>
      </c>
      <c r="X48" s="520" t="s">
        <v>57</v>
      </c>
      <c r="Y48" s="520" t="s">
        <v>57</v>
      </c>
      <c r="Z48" s="530">
        <f>AL48-W48-T48-Q48</f>
        <v>3430</v>
      </c>
      <c r="AA48" s="511" t="s">
        <v>57</v>
      </c>
      <c r="AB48" s="511" t="s">
        <v>57</v>
      </c>
      <c r="AC48" s="896"/>
      <c r="AD48" s="896"/>
      <c r="AE48" s="896"/>
      <c r="AF48" s="896"/>
      <c r="AG48" s="896"/>
      <c r="AH48" s="896"/>
      <c r="AI48" s="896"/>
      <c r="AJ48" s="896"/>
      <c r="AK48" s="897"/>
      <c r="AL48" s="913">
        <v>8906</v>
      </c>
      <c r="AM48" s="729" t="s">
        <v>57</v>
      </c>
      <c r="AN48" s="358" t="s">
        <v>57</v>
      </c>
      <c r="AO48" s="504">
        <f>AL48/E48</f>
        <v>0.74216666666666664</v>
      </c>
      <c r="AP48" s="750" t="s">
        <v>57</v>
      </c>
      <c r="AQ48" s="286" t="s">
        <v>57</v>
      </c>
    </row>
    <row r="49" spans="1:43" ht="37.5" customHeight="1" thickBot="1" x14ac:dyDescent="0.25">
      <c r="A49" s="764" t="s">
        <v>291</v>
      </c>
      <c r="B49" s="106" t="s">
        <v>292</v>
      </c>
      <c r="C49" s="733" t="s">
        <v>23</v>
      </c>
      <c r="D49" s="758" t="s">
        <v>40</v>
      </c>
      <c r="E49" s="159">
        <v>2</v>
      </c>
      <c r="F49" s="144" t="s">
        <v>57</v>
      </c>
      <c r="G49" s="160" t="s">
        <v>57</v>
      </c>
      <c r="H49" s="168">
        <v>0</v>
      </c>
      <c r="I49" s="225" t="s">
        <v>57</v>
      </c>
      <c r="J49" s="225" t="s">
        <v>57</v>
      </c>
      <c r="K49" s="756">
        <v>0</v>
      </c>
      <c r="L49" s="225" t="s">
        <v>57</v>
      </c>
      <c r="M49" s="225" t="s">
        <v>57</v>
      </c>
      <c r="N49" s="756">
        <v>0</v>
      </c>
      <c r="O49" s="225" t="s">
        <v>57</v>
      </c>
      <c r="P49" s="225" t="s">
        <v>57</v>
      </c>
      <c r="Q49" s="756">
        <v>0</v>
      </c>
      <c r="R49" s="225" t="s">
        <v>57</v>
      </c>
      <c r="S49" s="225" t="s">
        <v>57</v>
      </c>
      <c r="T49" s="756">
        <v>2</v>
      </c>
      <c r="U49" s="225" t="s">
        <v>57</v>
      </c>
      <c r="V49" s="225" t="s">
        <v>57</v>
      </c>
      <c r="W49" s="756">
        <v>0</v>
      </c>
      <c r="X49" s="225" t="s">
        <v>57</v>
      </c>
      <c r="Y49" s="225" t="s">
        <v>57</v>
      </c>
      <c r="Z49" s="598">
        <f>AL49-W49-T49-Q49</f>
        <v>0</v>
      </c>
      <c r="AA49" s="517" t="s">
        <v>57</v>
      </c>
      <c r="AB49" s="517" t="s">
        <v>57</v>
      </c>
      <c r="AC49" s="107"/>
      <c r="AD49" s="107"/>
      <c r="AE49" s="107"/>
      <c r="AF49" s="107"/>
      <c r="AG49" s="107"/>
      <c r="AH49" s="107"/>
      <c r="AI49" s="107"/>
      <c r="AJ49" s="107"/>
      <c r="AK49" s="229"/>
      <c r="AL49" s="168">
        <v>2</v>
      </c>
      <c r="AM49" s="751" t="s">
        <v>57</v>
      </c>
      <c r="AN49" s="285" t="s">
        <v>57</v>
      </c>
      <c r="AO49" s="357">
        <f>AL49/E49</f>
        <v>1</v>
      </c>
      <c r="AP49" s="751" t="s">
        <v>57</v>
      </c>
      <c r="AQ49" s="285" t="s">
        <v>57</v>
      </c>
    </row>
    <row r="51" spans="1:43" ht="15.75" x14ac:dyDescent="0.25">
      <c r="A51" s="219" t="s">
        <v>393</v>
      </c>
      <c r="B51" s="220"/>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row>
    <row r="52" spans="1:43" ht="21.75" customHeight="1" thickBot="1" x14ac:dyDescent="0.3">
      <c r="A52" s="1418" t="s">
        <v>495</v>
      </c>
      <c r="B52" s="1418"/>
      <c r="C52" s="1418"/>
      <c r="D52" s="1418"/>
      <c r="E52" s="1418"/>
      <c r="F52" s="1418"/>
      <c r="G52" s="1418"/>
      <c r="H52" s="1418"/>
      <c r="I52" s="1418"/>
      <c r="J52" s="1418"/>
      <c r="K52" s="1418"/>
      <c r="L52" s="1418"/>
      <c r="M52" s="1418"/>
      <c r="N52" s="1418"/>
      <c r="O52" s="1418"/>
      <c r="P52" s="1418"/>
      <c r="Q52" s="1418"/>
      <c r="R52" s="1418"/>
      <c r="S52" s="1418"/>
      <c r="T52" s="1418"/>
      <c r="U52" s="1418"/>
      <c r="V52" s="1418"/>
      <c r="W52" s="1418"/>
      <c r="X52" s="1418"/>
      <c r="Y52" s="1418"/>
      <c r="Z52" s="1418"/>
      <c r="AA52" s="1418"/>
      <c r="AB52" s="1418"/>
      <c r="AC52" s="1418"/>
      <c r="AD52" s="1418"/>
      <c r="AE52" s="1418"/>
      <c r="AF52" s="1418"/>
      <c r="AG52" s="1418"/>
      <c r="AH52" s="1418"/>
      <c r="AI52" s="1418"/>
      <c r="AJ52" s="1418"/>
      <c r="AK52" s="1418"/>
      <c r="AL52" s="1418"/>
      <c r="AM52" s="1418"/>
      <c r="AN52" s="1418"/>
      <c r="AO52" s="1418"/>
      <c r="AP52" s="1418"/>
      <c r="AQ52" s="1418"/>
    </row>
    <row r="53" spans="1:43" s="6" customFormat="1" ht="15.75" customHeight="1" x14ac:dyDescent="0.2">
      <c r="A53" s="1214" t="s">
        <v>19</v>
      </c>
      <c r="B53" s="1217" t="s">
        <v>268</v>
      </c>
      <c r="C53" s="1217" t="s">
        <v>402</v>
      </c>
      <c r="D53" s="1219" t="s">
        <v>2</v>
      </c>
      <c r="E53" s="1194" t="s">
        <v>5</v>
      </c>
      <c r="F53" s="1195"/>
      <c r="G53" s="1196"/>
      <c r="H53" s="1205" t="s">
        <v>6</v>
      </c>
      <c r="I53" s="1171"/>
      <c r="J53" s="1171"/>
      <c r="K53" s="1171" t="s">
        <v>7</v>
      </c>
      <c r="L53" s="1171"/>
      <c r="M53" s="1171"/>
      <c r="N53" s="1171" t="s">
        <v>8</v>
      </c>
      <c r="O53" s="1171"/>
      <c r="P53" s="1171"/>
      <c r="Q53" s="1171" t="s">
        <v>9</v>
      </c>
      <c r="R53" s="1171"/>
      <c r="S53" s="1171"/>
      <c r="T53" s="1171" t="s">
        <v>10</v>
      </c>
      <c r="U53" s="1171"/>
      <c r="V53" s="1171"/>
      <c r="W53" s="1171" t="s">
        <v>11</v>
      </c>
      <c r="X53" s="1171"/>
      <c r="Y53" s="1171"/>
      <c r="Z53" s="1171" t="s">
        <v>12</v>
      </c>
      <c r="AA53" s="1171"/>
      <c r="AB53" s="1171"/>
      <c r="AC53" s="1171" t="s">
        <v>13</v>
      </c>
      <c r="AD53" s="1171"/>
      <c r="AE53" s="1171"/>
      <c r="AF53" s="1171" t="s">
        <v>14</v>
      </c>
      <c r="AG53" s="1171"/>
      <c r="AH53" s="1171"/>
      <c r="AI53" s="1171" t="s">
        <v>15</v>
      </c>
      <c r="AJ53" s="1171"/>
      <c r="AK53" s="1193"/>
      <c r="AL53" s="1194" t="s">
        <v>183</v>
      </c>
      <c r="AM53" s="1195"/>
      <c r="AN53" s="1196"/>
      <c r="AO53" s="1195" t="s">
        <v>189</v>
      </c>
      <c r="AP53" s="1195"/>
      <c r="AQ53" s="1196"/>
    </row>
    <row r="54" spans="1:43" ht="16.5" customHeight="1" x14ac:dyDescent="0.2">
      <c r="A54" s="1215"/>
      <c r="B54" s="1218"/>
      <c r="C54" s="1218"/>
      <c r="D54" s="1220"/>
      <c r="E54" s="1197"/>
      <c r="F54" s="1198"/>
      <c r="G54" s="1199"/>
      <c r="H54" s="1419" t="s">
        <v>0</v>
      </c>
      <c r="I54" s="1420"/>
      <c r="J54" s="1420"/>
      <c r="K54" s="1420"/>
      <c r="L54" s="1420"/>
      <c r="M54" s="1420"/>
      <c r="N54" s="1420"/>
      <c r="O54" s="1420"/>
      <c r="P54" s="1420"/>
      <c r="Q54" s="1420"/>
      <c r="R54" s="1420"/>
      <c r="S54" s="1420"/>
      <c r="T54" s="1420"/>
      <c r="U54" s="1420"/>
      <c r="V54" s="1420"/>
      <c r="W54" s="1420"/>
      <c r="X54" s="1420"/>
      <c r="Y54" s="1420"/>
      <c r="Z54" s="1420"/>
      <c r="AA54" s="1420"/>
      <c r="AB54" s="1420"/>
      <c r="AC54" s="1420"/>
      <c r="AD54" s="1420"/>
      <c r="AE54" s="1420"/>
      <c r="AF54" s="1420"/>
      <c r="AG54" s="1420"/>
      <c r="AH54" s="1420"/>
      <c r="AI54" s="1420"/>
      <c r="AJ54" s="1420"/>
      <c r="AK54" s="1421"/>
      <c r="AL54" s="1197"/>
      <c r="AM54" s="1198"/>
      <c r="AN54" s="1199"/>
      <c r="AO54" s="1198"/>
      <c r="AP54" s="1198"/>
      <c r="AQ54" s="1199"/>
    </row>
    <row r="55" spans="1:43" ht="17.25" customHeight="1" thickBot="1" x14ac:dyDescent="0.25">
      <c r="A55" s="1215"/>
      <c r="B55" s="1218"/>
      <c r="C55" s="1218"/>
      <c r="D55" s="1220"/>
      <c r="E55" s="73" t="s">
        <v>18</v>
      </c>
      <c r="F55" s="67" t="s">
        <v>16</v>
      </c>
      <c r="G55" s="275" t="s">
        <v>17</v>
      </c>
      <c r="H55" s="279" t="s">
        <v>18</v>
      </c>
      <c r="I55" s="67" t="s">
        <v>16</v>
      </c>
      <c r="J55" s="67" t="s">
        <v>17</v>
      </c>
      <c r="K55" s="67" t="s">
        <v>18</v>
      </c>
      <c r="L55" s="67" t="s">
        <v>16</v>
      </c>
      <c r="M55" s="67" t="s">
        <v>17</v>
      </c>
      <c r="N55" s="67" t="s">
        <v>18</v>
      </c>
      <c r="O55" s="67" t="s">
        <v>16</v>
      </c>
      <c r="P55" s="67" t="s">
        <v>17</v>
      </c>
      <c r="Q55" s="67" t="s">
        <v>18</v>
      </c>
      <c r="R55" s="67" t="s">
        <v>16</v>
      </c>
      <c r="S55" s="67" t="s">
        <v>17</v>
      </c>
      <c r="T55" s="67" t="s">
        <v>18</v>
      </c>
      <c r="U55" s="67" t="s">
        <v>16</v>
      </c>
      <c r="V55" s="67" t="s">
        <v>17</v>
      </c>
      <c r="W55" s="67" t="s">
        <v>18</v>
      </c>
      <c r="X55" s="67" t="s">
        <v>16</v>
      </c>
      <c r="Y55" s="67" t="s">
        <v>17</v>
      </c>
      <c r="Z55" s="67" t="s">
        <v>18</v>
      </c>
      <c r="AA55" s="67" t="s">
        <v>16</v>
      </c>
      <c r="AB55" s="67" t="s">
        <v>17</v>
      </c>
      <c r="AC55" s="67" t="s">
        <v>18</v>
      </c>
      <c r="AD55" s="67" t="s">
        <v>16</v>
      </c>
      <c r="AE55" s="67" t="s">
        <v>17</v>
      </c>
      <c r="AF55" s="67" t="s">
        <v>18</v>
      </c>
      <c r="AG55" s="67" t="s">
        <v>16</v>
      </c>
      <c r="AH55" s="67" t="s">
        <v>17</v>
      </c>
      <c r="AI55" s="67" t="s">
        <v>18</v>
      </c>
      <c r="AJ55" s="67" t="s">
        <v>16</v>
      </c>
      <c r="AK55" s="274" t="s">
        <v>17</v>
      </c>
      <c r="AL55" s="73" t="s">
        <v>279</v>
      </c>
      <c r="AM55" s="67" t="s">
        <v>16</v>
      </c>
      <c r="AN55" s="275" t="s">
        <v>17</v>
      </c>
      <c r="AO55" s="279" t="s">
        <v>279</v>
      </c>
      <c r="AP55" s="67" t="s">
        <v>16</v>
      </c>
      <c r="AQ55" s="275" t="s">
        <v>17</v>
      </c>
    </row>
    <row r="56" spans="1:43" ht="32.25" customHeight="1" thickBot="1" x14ac:dyDescent="0.25">
      <c r="A56" s="287" t="s">
        <v>301</v>
      </c>
      <c r="B56" s="288" t="s">
        <v>302</v>
      </c>
      <c r="C56" s="730" t="s">
        <v>23</v>
      </c>
      <c r="D56" s="731" t="s">
        <v>209</v>
      </c>
      <c r="E56" s="914">
        <v>3200</v>
      </c>
      <c r="F56" s="915" t="s">
        <v>57</v>
      </c>
      <c r="G56" s="916" t="s">
        <v>57</v>
      </c>
      <c r="H56" s="917">
        <v>0</v>
      </c>
      <c r="I56" s="335" t="s">
        <v>57</v>
      </c>
      <c r="J56" s="335" t="s">
        <v>57</v>
      </c>
      <c r="K56" s="334">
        <v>0</v>
      </c>
      <c r="L56" s="335" t="s">
        <v>57</v>
      </c>
      <c r="M56" s="335" t="s">
        <v>57</v>
      </c>
      <c r="N56" s="334">
        <v>247</v>
      </c>
      <c r="O56" s="335" t="s">
        <v>57</v>
      </c>
      <c r="P56" s="335" t="s">
        <v>57</v>
      </c>
      <c r="Q56" s="334">
        <v>446</v>
      </c>
      <c r="R56" s="335" t="s">
        <v>57</v>
      </c>
      <c r="S56" s="335" t="s">
        <v>57</v>
      </c>
      <c r="T56" s="334">
        <v>756</v>
      </c>
      <c r="U56" s="335" t="s">
        <v>57</v>
      </c>
      <c r="V56" s="335" t="s">
        <v>57</v>
      </c>
      <c r="W56" s="915">
        <v>669</v>
      </c>
      <c r="X56" s="920" t="s">
        <v>57</v>
      </c>
      <c r="Y56" s="920" t="s">
        <v>57</v>
      </c>
      <c r="Z56" s="927">
        <v>570</v>
      </c>
      <c r="AA56" s="1042" t="s">
        <v>57</v>
      </c>
      <c r="AB56" s="1042" t="s">
        <v>57</v>
      </c>
      <c r="AC56" s="918"/>
      <c r="AD56" s="918"/>
      <c r="AE56" s="918"/>
      <c r="AF56" s="918"/>
      <c r="AG56" s="918"/>
      <c r="AH56" s="918"/>
      <c r="AI56" s="918"/>
      <c r="AJ56" s="918"/>
      <c r="AK56" s="919"/>
      <c r="AL56" s="914">
        <v>2688</v>
      </c>
      <c r="AM56" s="289" t="s">
        <v>57</v>
      </c>
      <c r="AN56" s="290" t="s">
        <v>57</v>
      </c>
      <c r="AO56" s="518">
        <f>AL56/E56</f>
        <v>0.84</v>
      </c>
      <c r="AP56" s="289" t="s">
        <v>57</v>
      </c>
      <c r="AQ56" s="290" t="s">
        <v>57</v>
      </c>
    </row>
    <row r="58" spans="1:43" ht="15.75" x14ac:dyDescent="0.25">
      <c r="A58" s="219" t="s">
        <v>394</v>
      </c>
      <c r="B58" s="220"/>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row>
    <row r="59" spans="1:43" ht="19.5" customHeight="1" thickBot="1" x14ac:dyDescent="0.3">
      <c r="A59" s="1418" t="s">
        <v>496</v>
      </c>
      <c r="B59" s="1418"/>
      <c r="C59" s="1418"/>
      <c r="D59" s="1418"/>
      <c r="E59" s="1418"/>
      <c r="F59" s="1418"/>
      <c r="G59" s="1418"/>
      <c r="H59" s="1418"/>
      <c r="I59" s="1418"/>
      <c r="J59" s="1418"/>
      <c r="K59" s="1418"/>
      <c r="L59" s="1418"/>
      <c r="M59" s="1418"/>
      <c r="N59" s="1418"/>
      <c r="O59" s="1418"/>
      <c r="P59" s="1418"/>
      <c r="Q59" s="1418"/>
      <c r="R59" s="1418"/>
      <c r="S59" s="1418"/>
      <c r="T59" s="1418"/>
      <c r="U59" s="1418"/>
      <c r="V59" s="1418"/>
      <c r="W59" s="1418"/>
      <c r="X59" s="1418"/>
      <c r="Y59" s="1418"/>
      <c r="Z59" s="1418"/>
      <c r="AA59" s="1418"/>
      <c r="AB59" s="1418"/>
      <c r="AC59" s="1418"/>
      <c r="AD59" s="1418"/>
      <c r="AE59" s="1418"/>
      <c r="AF59" s="1418"/>
      <c r="AG59" s="1418"/>
      <c r="AH59" s="1418"/>
      <c r="AI59" s="1418"/>
      <c r="AJ59" s="1418"/>
      <c r="AK59" s="1418"/>
      <c r="AL59" s="1418"/>
      <c r="AM59" s="1418"/>
      <c r="AN59" s="1418"/>
      <c r="AO59" s="1418"/>
      <c r="AP59" s="1418"/>
      <c r="AQ59" s="1418"/>
    </row>
    <row r="60" spans="1:43" s="6" customFormat="1" ht="18.75" customHeight="1" x14ac:dyDescent="0.2">
      <c r="A60" s="1214" t="s">
        <v>19</v>
      </c>
      <c r="B60" s="1217" t="s">
        <v>268</v>
      </c>
      <c r="C60" s="1217" t="s">
        <v>402</v>
      </c>
      <c r="D60" s="1219" t="s">
        <v>2</v>
      </c>
      <c r="E60" s="1194" t="s">
        <v>5</v>
      </c>
      <c r="F60" s="1195"/>
      <c r="G60" s="1196"/>
      <c r="H60" s="1205" t="s">
        <v>6</v>
      </c>
      <c r="I60" s="1171"/>
      <c r="J60" s="1171"/>
      <c r="K60" s="1171" t="s">
        <v>7</v>
      </c>
      <c r="L60" s="1171"/>
      <c r="M60" s="1171"/>
      <c r="N60" s="1171" t="s">
        <v>8</v>
      </c>
      <c r="O60" s="1171"/>
      <c r="P60" s="1171"/>
      <c r="Q60" s="1171" t="s">
        <v>9</v>
      </c>
      <c r="R60" s="1171"/>
      <c r="S60" s="1171"/>
      <c r="T60" s="1171" t="s">
        <v>10</v>
      </c>
      <c r="U60" s="1171"/>
      <c r="V60" s="1171"/>
      <c r="W60" s="1171" t="s">
        <v>11</v>
      </c>
      <c r="X60" s="1171"/>
      <c r="Y60" s="1171"/>
      <c r="Z60" s="1171" t="s">
        <v>12</v>
      </c>
      <c r="AA60" s="1171"/>
      <c r="AB60" s="1171"/>
      <c r="AC60" s="1171" t="s">
        <v>13</v>
      </c>
      <c r="AD60" s="1171"/>
      <c r="AE60" s="1171"/>
      <c r="AF60" s="1171" t="s">
        <v>14</v>
      </c>
      <c r="AG60" s="1171"/>
      <c r="AH60" s="1171"/>
      <c r="AI60" s="1171" t="s">
        <v>15</v>
      </c>
      <c r="AJ60" s="1171"/>
      <c r="AK60" s="1193"/>
      <c r="AL60" s="1194" t="s">
        <v>183</v>
      </c>
      <c r="AM60" s="1195"/>
      <c r="AN60" s="1196"/>
      <c r="AO60" s="1195" t="s">
        <v>189</v>
      </c>
      <c r="AP60" s="1195"/>
      <c r="AQ60" s="1196"/>
    </row>
    <row r="61" spans="1:43" ht="16.5" customHeight="1" x14ac:dyDescent="0.2">
      <c r="A61" s="1215"/>
      <c r="B61" s="1218"/>
      <c r="C61" s="1218"/>
      <c r="D61" s="1220"/>
      <c r="E61" s="1197"/>
      <c r="F61" s="1198"/>
      <c r="G61" s="1199"/>
      <c r="H61" s="1419" t="s">
        <v>0</v>
      </c>
      <c r="I61" s="1420"/>
      <c r="J61" s="1420"/>
      <c r="K61" s="1420"/>
      <c r="L61" s="1420"/>
      <c r="M61" s="1420"/>
      <c r="N61" s="1420"/>
      <c r="O61" s="1420"/>
      <c r="P61" s="1420"/>
      <c r="Q61" s="1420"/>
      <c r="R61" s="1420"/>
      <c r="S61" s="1420"/>
      <c r="T61" s="1420"/>
      <c r="U61" s="1420"/>
      <c r="V61" s="1420"/>
      <c r="W61" s="1420"/>
      <c r="X61" s="1420"/>
      <c r="Y61" s="1420"/>
      <c r="Z61" s="1420"/>
      <c r="AA61" s="1420"/>
      <c r="AB61" s="1420"/>
      <c r="AC61" s="1420"/>
      <c r="AD61" s="1420"/>
      <c r="AE61" s="1420"/>
      <c r="AF61" s="1420"/>
      <c r="AG61" s="1420"/>
      <c r="AH61" s="1420"/>
      <c r="AI61" s="1420"/>
      <c r="AJ61" s="1420"/>
      <c r="AK61" s="1421"/>
      <c r="AL61" s="1197"/>
      <c r="AM61" s="1198"/>
      <c r="AN61" s="1199"/>
      <c r="AO61" s="1198"/>
      <c r="AP61" s="1198"/>
      <c r="AQ61" s="1199"/>
    </row>
    <row r="62" spans="1:43" ht="18.75" customHeight="1" thickBot="1" x14ac:dyDescent="0.25">
      <c r="A62" s="1215"/>
      <c r="B62" s="1218"/>
      <c r="C62" s="1218"/>
      <c r="D62" s="1220"/>
      <c r="E62" s="73" t="s">
        <v>18</v>
      </c>
      <c r="F62" s="67" t="s">
        <v>16</v>
      </c>
      <c r="G62" s="275" t="s">
        <v>17</v>
      </c>
      <c r="H62" s="279" t="s">
        <v>18</v>
      </c>
      <c r="I62" s="67" t="s">
        <v>16</v>
      </c>
      <c r="J62" s="67" t="s">
        <v>17</v>
      </c>
      <c r="K62" s="67" t="s">
        <v>18</v>
      </c>
      <c r="L62" s="67" t="s">
        <v>16</v>
      </c>
      <c r="M62" s="67" t="s">
        <v>17</v>
      </c>
      <c r="N62" s="67" t="s">
        <v>18</v>
      </c>
      <c r="O62" s="67" t="s">
        <v>16</v>
      </c>
      <c r="P62" s="67" t="s">
        <v>17</v>
      </c>
      <c r="Q62" s="67" t="s">
        <v>18</v>
      </c>
      <c r="R62" s="67" t="s">
        <v>16</v>
      </c>
      <c r="S62" s="67" t="s">
        <v>17</v>
      </c>
      <c r="T62" s="67" t="s">
        <v>18</v>
      </c>
      <c r="U62" s="67" t="s">
        <v>16</v>
      </c>
      <c r="V62" s="67" t="s">
        <v>17</v>
      </c>
      <c r="W62" s="81" t="s">
        <v>18</v>
      </c>
      <c r="X62" s="81" t="s">
        <v>16</v>
      </c>
      <c r="Y62" s="81" t="s">
        <v>17</v>
      </c>
      <c r="Z62" s="67" t="s">
        <v>18</v>
      </c>
      <c r="AA62" s="67" t="s">
        <v>16</v>
      </c>
      <c r="AB62" s="67" t="s">
        <v>17</v>
      </c>
      <c r="AC62" s="67" t="s">
        <v>18</v>
      </c>
      <c r="AD62" s="67" t="s">
        <v>16</v>
      </c>
      <c r="AE62" s="67" t="s">
        <v>17</v>
      </c>
      <c r="AF62" s="67" t="s">
        <v>18</v>
      </c>
      <c r="AG62" s="67" t="s">
        <v>16</v>
      </c>
      <c r="AH62" s="67" t="s">
        <v>17</v>
      </c>
      <c r="AI62" s="67" t="s">
        <v>18</v>
      </c>
      <c r="AJ62" s="67" t="s">
        <v>16</v>
      </c>
      <c r="AK62" s="274" t="s">
        <v>17</v>
      </c>
      <c r="AL62" s="73" t="s">
        <v>279</v>
      </c>
      <c r="AM62" s="67" t="s">
        <v>16</v>
      </c>
      <c r="AN62" s="275" t="s">
        <v>17</v>
      </c>
      <c r="AO62" s="279" t="s">
        <v>279</v>
      </c>
      <c r="AP62" s="67" t="s">
        <v>16</v>
      </c>
      <c r="AQ62" s="275" t="s">
        <v>17</v>
      </c>
    </row>
    <row r="63" spans="1:43" ht="32.25" customHeight="1" x14ac:dyDescent="0.2">
      <c r="A63" s="276" t="s">
        <v>303</v>
      </c>
      <c r="B63" s="277" t="s">
        <v>304</v>
      </c>
      <c r="C63" s="755" t="s">
        <v>23</v>
      </c>
      <c r="D63" s="757" t="s">
        <v>209</v>
      </c>
      <c r="E63" s="884">
        <v>90000</v>
      </c>
      <c r="F63" s="687" t="s">
        <v>57</v>
      </c>
      <c r="G63" s="688" t="s">
        <v>57</v>
      </c>
      <c r="H63" s="692">
        <v>0</v>
      </c>
      <c r="I63" s="693" t="s">
        <v>57</v>
      </c>
      <c r="J63" s="693" t="s">
        <v>57</v>
      </c>
      <c r="K63" s="694">
        <v>0</v>
      </c>
      <c r="L63" s="693" t="s">
        <v>57</v>
      </c>
      <c r="M63" s="693" t="s">
        <v>57</v>
      </c>
      <c r="N63" s="695">
        <v>0</v>
      </c>
      <c r="O63" s="696" t="s">
        <v>57</v>
      </c>
      <c r="P63" s="697" t="s">
        <v>57</v>
      </c>
      <c r="Q63" s="698">
        <v>2904</v>
      </c>
      <c r="R63" s="696" t="s">
        <v>57</v>
      </c>
      <c r="S63" s="696" t="s">
        <v>57</v>
      </c>
      <c r="T63" s="699">
        <v>31185</v>
      </c>
      <c r="U63" s="696" t="s">
        <v>57</v>
      </c>
      <c r="V63" s="697" t="s">
        <v>57</v>
      </c>
      <c r="W63" s="1049">
        <v>33265</v>
      </c>
      <c r="X63" s="1050" t="s">
        <v>57</v>
      </c>
      <c r="Y63" s="1050" t="s">
        <v>57</v>
      </c>
      <c r="Z63" s="924">
        <v>8526</v>
      </c>
      <c r="AA63" s="1043" t="s">
        <v>57</v>
      </c>
      <c r="AB63" s="1044" t="s">
        <v>57</v>
      </c>
      <c r="AC63" s="890"/>
      <c r="AD63" s="596"/>
      <c r="AE63" s="596"/>
      <c r="AF63" s="596"/>
      <c r="AG63" s="596"/>
      <c r="AH63" s="596"/>
      <c r="AI63" s="596"/>
      <c r="AJ63" s="596"/>
      <c r="AK63" s="597"/>
      <c r="AL63" s="811">
        <v>75880</v>
      </c>
      <c r="AM63" s="750" t="s">
        <v>57</v>
      </c>
      <c r="AN63" s="286" t="s">
        <v>57</v>
      </c>
      <c r="AO63" s="504">
        <f>AL63/E63</f>
        <v>0.84311111111111114</v>
      </c>
      <c r="AP63" s="750" t="s">
        <v>57</v>
      </c>
      <c r="AQ63" s="286" t="s">
        <v>57</v>
      </c>
    </row>
    <row r="64" spans="1:43" ht="29.25" customHeight="1" x14ac:dyDescent="0.2">
      <c r="A64" s="101" t="s">
        <v>305</v>
      </c>
      <c r="B64" s="104" t="s">
        <v>514</v>
      </c>
      <c r="C64" s="48" t="s">
        <v>23</v>
      </c>
      <c r="D64" s="237" t="s">
        <v>209</v>
      </c>
      <c r="E64" s="885">
        <v>12500</v>
      </c>
      <c r="F64" s="112" t="s">
        <v>57</v>
      </c>
      <c r="G64" s="689" t="s">
        <v>57</v>
      </c>
      <c r="H64" s="700">
        <v>0</v>
      </c>
      <c r="I64" s="221" t="s">
        <v>57</v>
      </c>
      <c r="J64" s="221" t="s">
        <v>57</v>
      </c>
      <c r="K64" s="41">
        <v>0</v>
      </c>
      <c r="L64" s="221" t="s">
        <v>57</v>
      </c>
      <c r="M64" s="221" t="s">
        <v>57</v>
      </c>
      <c r="N64" s="48">
        <v>0</v>
      </c>
      <c r="O64" s="222" t="s">
        <v>57</v>
      </c>
      <c r="P64" s="356" t="s">
        <v>57</v>
      </c>
      <c r="Q64" s="131">
        <v>2029</v>
      </c>
      <c r="R64" s="222" t="s">
        <v>57</v>
      </c>
      <c r="S64" s="222" t="s">
        <v>57</v>
      </c>
      <c r="T64" s="546">
        <v>3063</v>
      </c>
      <c r="U64" s="222" t="s">
        <v>57</v>
      </c>
      <c r="V64" s="356" t="s">
        <v>57</v>
      </c>
      <c r="W64" s="921">
        <v>2874</v>
      </c>
      <c r="X64" s="922" t="s">
        <v>57</v>
      </c>
      <c r="Y64" s="922" t="s">
        <v>57</v>
      </c>
      <c r="Z64" s="519">
        <v>2941</v>
      </c>
      <c r="AA64" s="512" t="s">
        <v>57</v>
      </c>
      <c r="AB64" s="1045" t="s">
        <v>57</v>
      </c>
      <c r="AC64" s="891"/>
      <c r="AD64" s="105"/>
      <c r="AE64" s="105"/>
      <c r="AF64" s="105"/>
      <c r="AG64" s="105"/>
      <c r="AH64" s="105"/>
      <c r="AI64" s="105"/>
      <c r="AJ64" s="105"/>
      <c r="AK64" s="228"/>
      <c r="AL64" s="157">
        <v>10907</v>
      </c>
      <c r="AM64" s="221" t="s">
        <v>57</v>
      </c>
      <c r="AN64" s="284" t="s">
        <v>57</v>
      </c>
      <c r="AO64" s="505">
        <f>AL64/E64</f>
        <v>0.87256</v>
      </c>
      <c r="AP64" s="221" t="s">
        <v>57</v>
      </c>
      <c r="AQ64" s="284" t="s">
        <v>57</v>
      </c>
    </row>
    <row r="65" spans="1:43" ht="42" customHeight="1" x14ac:dyDescent="0.2">
      <c r="A65" s="101" t="s">
        <v>306</v>
      </c>
      <c r="B65" s="104" t="s">
        <v>513</v>
      </c>
      <c r="C65" s="48" t="s">
        <v>23</v>
      </c>
      <c r="D65" s="237" t="s">
        <v>209</v>
      </c>
      <c r="E65" s="885">
        <v>12000</v>
      </c>
      <c r="F65" s="112" t="s">
        <v>57</v>
      </c>
      <c r="G65" s="689" t="s">
        <v>57</v>
      </c>
      <c r="H65" s="700">
        <v>0</v>
      </c>
      <c r="I65" s="221" t="s">
        <v>57</v>
      </c>
      <c r="J65" s="221" t="s">
        <v>57</v>
      </c>
      <c r="K65" s="41">
        <v>0</v>
      </c>
      <c r="L65" s="221" t="s">
        <v>57</v>
      </c>
      <c r="M65" s="221" t="s">
        <v>57</v>
      </c>
      <c r="N65" s="48">
        <v>0</v>
      </c>
      <c r="O65" s="222" t="s">
        <v>57</v>
      </c>
      <c r="P65" s="356" t="s">
        <v>57</v>
      </c>
      <c r="Q65" s="131">
        <v>1635</v>
      </c>
      <c r="R65" s="222" t="s">
        <v>57</v>
      </c>
      <c r="S65" s="222" t="s">
        <v>57</v>
      </c>
      <c r="T65" s="546">
        <v>3555</v>
      </c>
      <c r="U65" s="222" t="s">
        <v>57</v>
      </c>
      <c r="V65" s="356" t="s">
        <v>57</v>
      </c>
      <c r="W65" s="921">
        <v>3665</v>
      </c>
      <c r="X65" s="922" t="s">
        <v>57</v>
      </c>
      <c r="Y65" s="922" t="s">
        <v>57</v>
      </c>
      <c r="Z65" s="519">
        <v>1300</v>
      </c>
      <c r="AA65" s="512" t="s">
        <v>57</v>
      </c>
      <c r="AB65" s="1045" t="s">
        <v>57</v>
      </c>
      <c r="AC65" s="891"/>
      <c r="AD65" s="105"/>
      <c r="AE65" s="105"/>
      <c r="AF65" s="105"/>
      <c r="AG65" s="105"/>
      <c r="AH65" s="105"/>
      <c r="AI65" s="105"/>
      <c r="AJ65" s="105"/>
      <c r="AK65" s="228"/>
      <c r="AL65" s="157">
        <v>10155</v>
      </c>
      <c r="AM65" s="407" t="s">
        <v>57</v>
      </c>
      <c r="AN65" s="417" t="s">
        <v>57</v>
      </c>
      <c r="AO65" s="505">
        <f>AL65/E65</f>
        <v>0.84624999999999995</v>
      </c>
      <c r="AP65" s="221" t="s">
        <v>57</v>
      </c>
      <c r="AQ65" s="284" t="s">
        <v>57</v>
      </c>
    </row>
    <row r="66" spans="1:43" ht="39.75" customHeight="1" x14ac:dyDescent="0.2">
      <c r="A66" s="393" t="s">
        <v>307</v>
      </c>
      <c r="B66" s="406" t="s">
        <v>515</v>
      </c>
      <c r="C66" s="264" t="s">
        <v>23</v>
      </c>
      <c r="D66" s="265" t="s">
        <v>209</v>
      </c>
      <c r="E66" s="886">
        <v>11000</v>
      </c>
      <c r="F66" s="746" t="s">
        <v>57</v>
      </c>
      <c r="G66" s="690" t="s">
        <v>57</v>
      </c>
      <c r="H66" s="701">
        <v>0</v>
      </c>
      <c r="I66" s="407" t="s">
        <v>57</v>
      </c>
      <c r="J66" s="407" t="s">
        <v>57</v>
      </c>
      <c r="K66" s="747">
        <v>0</v>
      </c>
      <c r="L66" s="407" t="s">
        <v>57</v>
      </c>
      <c r="M66" s="407" t="s">
        <v>57</v>
      </c>
      <c r="N66" s="396">
        <v>1151</v>
      </c>
      <c r="O66" s="408" t="s">
        <v>57</v>
      </c>
      <c r="P66" s="415" t="s">
        <v>57</v>
      </c>
      <c r="Q66" s="264">
        <v>868</v>
      </c>
      <c r="R66" s="408" t="s">
        <v>57</v>
      </c>
      <c r="S66" s="408" t="s">
        <v>57</v>
      </c>
      <c r="T66" s="547">
        <v>2494</v>
      </c>
      <c r="U66" s="408" t="s">
        <v>57</v>
      </c>
      <c r="V66" s="415" t="s">
        <v>57</v>
      </c>
      <c r="W66" s="921">
        <v>3271</v>
      </c>
      <c r="X66" s="922" t="s">
        <v>57</v>
      </c>
      <c r="Y66" s="922" t="s">
        <v>57</v>
      </c>
      <c r="Z66" s="925">
        <v>2402</v>
      </c>
      <c r="AA66" s="1046" t="s">
        <v>57</v>
      </c>
      <c r="AB66" s="1047" t="s">
        <v>57</v>
      </c>
      <c r="AC66" s="892"/>
      <c r="AD66" s="426"/>
      <c r="AE66" s="426"/>
      <c r="AF66" s="426"/>
      <c r="AG66" s="426"/>
      <c r="AH66" s="426"/>
      <c r="AI66" s="426"/>
      <c r="AJ66" s="426"/>
      <c r="AK66" s="427"/>
      <c r="AL66" s="416">
        <v>10186</v>
      </c>
      <c r="AM66" s="704" t="s">
        <v>57</v>
      </c>
      <c r="AN66" s="705" t="s">
        <v>57</v>
      </c>
      <c r="AO66" s="680">
        <f>AL66/E66</f>
        <v>0.92600000000000005</v>
      </c>
      <c r="AP66" s="407" t="s">
        <v>57</v>
      </c>
      <c r="AQ66" s="417" t="s">
        <v>57</v>
      </c>
    </row>
    <row r="67" spans="1:43" ht="27.75" customHeight="1" x14ac:dyDescent="0.2">
      <c r="A67" s="930" t="s">
        <v>839</v>
      </c>
      <c r="B67" s="887" t="s">
        <v>840</v>
      </c>
      <c r="C67" s="686" t="s">
        <v>23</v>
      </c>
      <c r="D67" s="888" t="s">
        <v>75</v>
      </c>
      <c r="E67" s="889">
        <v>10000000</v>
      </c>
      <c r="F67" s="682" t="s">
        <v>57</v>
      </c>
      <c r="G67" s="691" t="s">
        <v>57</v>
      </c>
      <c r="H67" s="702">
        <v>0</v>
      </c>
      <c r="I67" s="683" t="s">
        <v>57</v>
      </c>
      <c r="J67" s="683" t="s">
        <v>57</v>
      </c>
      <c r="K67" s="681">
        <v>0</v>
      </c>
      <c r="L67" s="683" t="s">
        <v>57</v>
      </c>
      <c r="M67" s="683" t="s">
        <v>57</v>
      </c>
      <c r="N67" s="684">
        <v>0</v>
      </c>
      <c r="O67" s="685" t="s">
        <v>57</v>
      </c>
      <c r="P67" s="685" t="s">
        <v>57</v>
      </c>
      <c r="Q67" s="686">
        <v>0</v>
      </c>
      <c r="R67" s="685" t="s">
        <v>57</v>
      </c>
      <c r="S67" s="685" t="s">
        <v>57</v>
      </c>
      <c r="T67" s="684">
        <v>0</v>
      </c>
      <c r="U67" s="685" t="s">
        <v>57</v>
      </c>
      <c r="V67" s="703" t="s">
        <v>57</v>
      </c>
      <c r="W67" s="921">
        <v>0</v>
      </c>
      <c r="X67" s="922" t="s">
        <v>57</v>
      </c>
      <c r="Y67" s="922" t="s">
        <v>57</v>
      </c>
      <c r="Z67" s="926">
        <v>0</v>
      </c>
      <c r="AA67" s="1046" t="s">
        <v>57</v>
      </c>
      <c r="AB67" s="1047" t="s">
        <v>57</v>
      </c>
      <c r="AC67" s="893"/>
      <c r="AD67" s="894"/>
      <c r="AE67" s="894"/>
      <c r="AF67" s="894"/>
      <c r="AG67" s="894"/>
      <c r="AH67" s="894"/>
      <c r="AI67" s="894"/>
      <c r="AJ67" s="894"/>
      <c r="AK67" s="894"/>
      <c r="AL67" s="684">
        <v>0</v>
      </c>
      <c r="AM67" s="221" t="s">
        <v>57</v>
      </c>
      <c r="AN67" s="284" t="s">
        <v>57</v>
      </c>
      <c r="AO67" s="680">
        <f t="shared" ref="AO67:AO72" si="5">AL67/E67</f>
        <v>0</v>
      </c>
      <c r="AP67" s="407" t="s">
        <v>57</v>
      </c>
      <c r="AQ67" s="417" t="s">
        <v>57</v>
      </c>
    </row>
    <row r="68" spans="1:43" ht="27.75" customHeight="1" x14ac:dyDescent="0.2">
      <c r="A68" s="930" t="s">
        <v>841</v>
      </c>
      <c r="B68" s="887" t="s">
        <v>842</v>
      </c>
      <c r="C68" s="686" t="s">
        <v>23</v>
      </c>
      <c r="D68" s="888" t="s">
        <v>75</v>
      </c>
      <c r="E68" s="889">
        <v>4300000</v>
      </c>
      <c r="F68" s="682" t="s">
        <v>57</v>
      </c>
      <c r="G68" s="691" t="s">
        <v>57</v>
      </c>
      <c r="H68" s="702">
        <v>0</v>
      </c>
      <c r="I68" s="683" t="s">
        <v>57</v>
      </c>
      <c r="J68" s="683" t="s">
        <v>57</v>
      </c>
      <c r="K68" s="681">
        <v>0</v>
      </c>
      <c r="L68" s="683" t="s">
        <v>57</v>
      </c>
      <c r="M68" s="683" t="s">
        <v>57</v>
      </c>
      <c r="N68" s="684">
        <v>0</v>
      </c>
      <c r="O68" s="685" t="s">
        <v>57</v>
      </c>
      <c r="P68" s="685" t="s">
        <v>57</v>
      </c>
      <c r="Q68" s="686">
        <v>0</v>
      </c>
      <c r="R68" s="685" t="s">
        <v>57</v>
      </c>
      <c r="S68" s="685" t="s">
        <v>57</v>
      </c>
      <c r="T68" s="684">
        <v>0</v>
      </c>
      <c r="U68" s="685" t="s">
        <v>57</v>
      </c>
      <c r="V68" s="703" t="s">
        <v>57</v>
      </c>
      <c r="W68" s="921">
        <v>0</v>
      </c>
      <c r="X68" s="922" t="s">
        <v>57</v>
      </c>
      <c r="Y68" s="922" t="s">
        <v>57</v>
      </c>
      <c r="Z68" s="926">
        <v>0</v>
      </c>
      <c r="AA68" s="1046" t="s">
        <v>57</v>
      </c>
      <c r="AB68" s="1047" t="s">
        <v>57</v>
      </c>
      <c r="AC68" s="893"/>
      <c r="AD68" s="894"/>
      <c r="AE68" s="894"/>
      <c r="AF68" s="894"/>
      <c r="AG68" s="894"/>
      <c r="AH68" s="894"/>
      <c r="AI68" s="894"/>
      <c r="AJ68" s="894"/>
      <c r="AK68" s="894"/>
      <c r="AL68" s="684">
        <v>0</v>
      </c>
      <c r="AM68" s="407" t="s">
        <v>57</v>
      </c>
      <c r="AN68" s="417" t="s">
        <v>57</v>
      </c>
      <c r="AO68" s="680">
        <f t="shared" si="5"/>
        <v>0</v>
      </c>
      <c r="AP68" s="407" t="s">
        <v>57</v>
      </c>
      <c r="AQ68" s="417" t="s">
        <v>57</v>
      </c>
    </row>
    <row r="69" spans="1:43" ht="27.75" customHeight="1" x14ac:dyDescent="0.2">
      <c r="A69" s="930" t="s">
        <v>818</v>
      </c>
      <c r="B69" s="887" t="s">
        <v>820</v>
      </c>
      <c r="C69" s="686" t="s">
        <v>23</v>
      </c>
      <c r="D69" s="888" t="s">
        <v>75</v>
      </c>
      <c r="E69" s="889">
        <v>20000000</v>
      </c>
      <c r="F69" s="682" t="s">
        <v>57</v>
      </c>
      <c r="G69" s="691" t="s">
        <v>57</v>
      </c>
      <c r="H69" s="702">
        <v>0</v>
      </c>
      <c r="I69" s="683" t="s">
        <v>57</v>
      </c>
      <c r="J69" s="683" t="s">
        <v>57</v>
      </c>
      <c r="K69" s="681">
        <v>0</v>
      </c>
      <c r="L69" s="683" t="s">
        <v>57</v>
      </c>
      <c r="M69" s="683" t="s">
        <v>57</v>
      </c>
      <c r="N69" s="684">
        <v>0</v>
      </c>
      <c r="O69" s="685" t="s">
        <v>57</v>
      </c>
      <c r="P69" s="685" t="s">
        <v>57</v>
      </c>
      <c r="Q69" s="686">
        <v>0</v>
      </c>
      <c r="R69" s="685" t="s">
        <v>57</v>
      </c>
      <c r="S69" s="685" t="s">
        <v>57</v>
      </c>
      <c r="T69" s="684">
        <v>0</v>
      </c>
      <c r="U69" s="685" t="s">
        <v>57</v>
      </c>
      <c r="V69" s="703" t="s">
        <v>57</v>
      </c>
      <c r="W69" s="921">
        <v>0</v>
      </c>
      <c r="X69" s="922" t="s">
        <v>57</v>
      </c>
      <c r="Y69" s="922" t="s">
        <v>57</v>
      </c>
      <c r="Z69" s="926">
        <v>3691592.3362229783</v>
      </c>
      <c r="AA69" s="1046" t="s">
        <v>57</v>
      </c>
      <c r="AB69" s="1047" t="s">
        <v>57</v>
      </c>
      <c r="AC69" s="893"/>
      <c r="AD69" s="894"/>
      <c r="AE69" s="894"/>
      <c r="AF69" s="894"/>
      <c r="AG69" s="894"/>
      <c r="AH69" s="894"/>
      <c r="AI69" s="894"/>
      <c r="AJ69" s="894"/>
      <c r="AK69" s="894"/>
      <c r="AL69" s="684">
        <v>3691592.3362229783</v>
      </c>
      <c r="AM69" s="706" t="s">
        <v>57</v>
      </c>
      <c r="AN69" s="705" t="s">
        <v>57</v>
      </c>
      <c r="AO69" s="680">
        <f t="shared" si="5"/>
        <v>0.18457961681114893</v>
      </c>
      <c r="AP69" s="407" t="s">
        <v>57</v>
      </c>
      <c r="AQ69" s="417" t="s">
        <v>57</v>
      </c>
    </row>
    <row r="70" spans="1:43" ht="27.75" customHeight="1" x14ac:dyDescent="0.2">
      <c r="A70" s="930" t="s">
        <v>819</v>
      </c>
      <c r="B70" s="887" t="s">
        <v>857</v>
      </c>
      <c r="C70" s="686" t="s">
        <v>23</v>
      </c>
      <c r="D70" s="888" t="s">
        <v>209</v>
      </c>
      <c r="E70" s="889">
        <v>74500</v>
      </c>
      <c r="F70" s="682" t="s">
        <v>57</v>
      </c>
      <c r="G70" s="691" t="s">
        <v>57</v>
      </c>
      <c r="H70" s="702">
        <v>0</v>
      </c>
      <c r="I70" s="683" t="s">
        <v>57</v>
      </c>
      <c r="J70" s="683" t="s">
        <v>57</v>
      </c>
      <c r="K70" s="681">
        <v>0</v>
      </c>
      <c r="L70" s="683" t="s">
        <v>57</v>
      </c>
      <c r="M70" s="683" t="s">
        <v>57</v>
      </c>
      <c r="N70" s="684">
        <v>0</v>
      </c>
      <c r="O70" s="685" t="s">
        <v>57</v>
      </c>
      <c r="P70" s="685" t="s">
        <v>57</v>
      </c>
      <c r="Q70" s="686">
        <v>0</v>
      </c>
      <c r="R70" s="685" t="s">
        <v>57</v>
      </c>
      <c r="S70" s="685" t="s">
        <v>57</v>
      </c>
      <c r="T70" s="684">
        <v>0</v>
      </c>
      <c r="U70" s="685" t="s">
        <v>57</v>
      </c>
      <c r="V70" s="703" t="s">
        <v>57</v>
      </c>
      <c r="W70" s="921">
        <v>0</v>
      </c>
      <c r="X70" s="922" t="s">
        <v>57</v>
      </c>
      <c r="Y70" s="922" t="s">
        <v>57</v>
      </c>
      <c r="Z70" s="926">
        <v>38805</v>
      </c>
      <c r="AA70" s="1046" t="s">
        <v>57</v>
      </c>
      <c r="AB70" s="1047" t="s">
        <v>57</v>
      </c>
      <c r="AC70" s="893"/>
      <c r="AD70" s="894"/>
      <c r="AE70" s="894"/>
      <c r="AF70" s="894"/>
      <c r="AG70" s="894"/>
      <c r="AH70" s="894"/>
      <c r="AI70" s="894"/>
      <c r="AJ70" s="894"/>
      <c r="AK70" s="894"/>
      <c r="AL70" s="684">
        <v>38805</v>
      </c>
      <c r="AM70" s="221" t="s">
        <v>57</v>
      </c>
      <c r="AN70" s="284" t="s">
        <v>57</v>
      </c>
      <c r="AO70" s="680">
        <f t="shared" si="5"/>
        <v>0.5208724832214765</v>
      </c>
      <c r="AP70" s="407" t="s">
        <v>57</v>
      </c>
      <c r="AQ70" s="417" t="s">
        <v>57</v>
      </c>
    </row>
    <row r="71" spans="1:43" ht="27.75" customHeight="1" x14ac:dyDescent="0.2">
      <c r="A71" s="930" t="s">
        <v>835</v>
      </c>
      <c r="B71" s="887" t="s">
        <v>836</v>
      </c>
      <c r="C71" s="686" t="s">
        <v>23</v>
      </c>
      <c r="D71" s="888" t="s">
        <v>40</v>
      </c>
      <c r="E71" s="889">
        <v>765</v>
      </c>
      <c r="F71" s="682" t="s">
        <v>57</v>
      </c>
      <c r="G71" s="691" t="s">
        <v>57</v>
      </c>
      <c r="H71" s="702">
        <v>0</v>
      </c>
      <c r="I71" s="683" t="s">
        <v>57</v>
      </c>
      <c r="J71" s="683" t="s">
        <v>57</v>
      </c>
      <c r="K71" s="681">
        <v>0</v>
      </c>
      <c r="L71" s="683" t="s">
        <v>57</v>
      </c>
      <c r="M71" s="683" t="s">
        <v>57</v>
      </c>
      <c r="N71" s="684">
        <v>0</v>
      </c>
      <c r="O71" s="685" t="s">
        <v>57</v>
      </c>
      <c r="P71" s="685" t="s">
        <v>57</v>
      </c>
      <c r="Q71" s="686">
        <v>0</v>
      </c>
      <c r="R71" s="685" t="s">
        <v>57</v>
      </c>
      <c r="S71" s="685" t="s">
        <v>57</v>
      </c>
      <c r="T71" s="684">
        <v>0</v>
      </c>
      <c r="U71" s="685" t="s">
        <v>57</v>
      </c>
      <c r="V71" s="703" t="s">
        <v>57</v>
      </c>
      <c r="W71" s="921">
        <v>0</v>
      </c>
      <c r="X71" s="922" t="s">
        <v>57</v>
      </c>
      <c r="Y71" s="922" t="s">
        <v>57</v>
      </c>
      <c r="Z71" s="926">
        <v>583</v>
      </c>
      <c r="AA71" s="1046" t="s">
        <v>57</v>
      </c>
      <c r="AB71" s="1047" t="s">
        <v>57</v>
      </c>
      <c r="AC71" s="893"/>
      <c r="AD71" s="894"/>
      <c r="AE71" s="894"/>
      <c r="AF71" s="894"/>
      <c r="AG71" s="894"/>
      <c r="AH71" s="894"/>
      <c r="AI71" s="894"/>
      <c r="AJ71" s="894"/>
      <c r="AK71" s="894"/>
      <c r="AL71" s="684">
        <v>583</v>
      </c>
      <c r="AM71" s="407" t="s">
        <v>57</v>
      </c>
      <c r="AN71" s="417" t="s">
        <v>57</v>
      </c>
      <c r="AO71" s="680">
        <f t="shared" si="5"/>
        <v>0.76209150326797381</v>
      </c>
      <c r="AP71" s="407" t="s">
        <v>57</v>
      </c>
      <c r="AQ71" s="417" t="s">
        <v>57</v>
      </c>
    </row>
    <row r="72" spans="1:43" ht="39.75" customHeight="1" thickBot="1" x14ac:dyDescent="0.25">
      <c r="A72" s="931" t="s">
        <v>858</v>
      </c>
      <c r="B72" s="932" t="s">
        <v>859</v>
      </c>
      <c r="C72" s="933" t="s">
        <v>23</v>
      </c>
      <c r="D72" s="934" t="s">
        <v>40</v>
      </c>
      <c r="E72" s="935">
        <v>2</v>
      </c>
      <c r="F72" s="936" t="s">
        <v>57</v>
      </c>
      <c r="G72" s="937" t="s">
        <v>57</v>
      </c>
      <c r="H72" s="938">
        <v>0</v>
      </c>
      <c r="I72" s="939" t="s">
        <v>57</v>
      </c>
      <c r="J72" s="939" t="s">
        <v>57</v>
      </c>
      <c r="K72" s="940">
        <v>0</v>
      </c>
      <c r="L72" s="939" t="s">
        <v>57</v>
      </c>
      <c r="M72" s="939" t="s">
        <v>57</v>
      </c>
      <c r="N72" s="941">
        <v>0</v>
      </c>
      <c r="O72" s="942" t="s">
        <v>57</v>
      </c>
      <c r="P72" s="942" t="s">
        <v>57</v>
      </c>
      <c r="Q72" s="933">
        <v>0</v>
      </c>
      <c r="R72" s="942" t="s">
        <v>57</v>
      </c>
      <c r="S72" s="942" t="s">
        <v>57</v>
      </c>
      <c r="T72" s="941">
        <v>0</v>
      </c>
      <c r="U72" s="942" t="s">
        <v>57</v>
      </c>
      <c r="V72" s="943" t="s">
        <v>57</v>
      </c>
      <c r="W72" s="944">
        <v>0</v>
      </c>
      <c r="X72" s="945" t="s">
        <v>57</v>
      </c>
      <c r="Y72" s="945" t="s">
        <v>57</v>
      </c>
      <c r="Z72" s="946">
        <v>0</v>
      </c>
      <c r="AA72" s="517" t="s">
        <v>57</v>
      </c>
      <c r="AB72" s="1048" t="s">
        <v>57</v>
      </c>
      <c r="AC72" s="947"/>
      <c r="AD72" s="948"/>
      <c r="AE72" s="948"/>
      <c r="AF72" s="948"/>
      <c r="AG72" s="948"/>
      <c r="AH72" s="948"/>
      <c r="AI72" s="948"/>
      <c r="AJ72" s="948"/>
      <c r="AK72" s="948"/>
      <c r="AL72" s="941">
        <v>0</v>
      </c>
      <c r="AM72" s="949" t="s">
        <v>57</v>
      </c>
      <c r="AN72" s="950" t="s">
        <v>57</v>
      </c>
      <c r="AO72" s="507">
        <f t="shared" si="5"/>
        <v>0</v>
      </c>
      <c r="AP72" s="751" t="s">
        <v>57</v>
      </c>
      <c r="AQ72" s="285" t="s">
        <v>57</v>
      </c>
    </row>
    <row r="73" spans="1:43" ht="18" customHeight="1" x14ac:dyDescent="0.2"/>
    <row r="74" spans="1:43" ht="15.75" x14ac:dyDescent="0.25">
      <c r="A74" s="219" t="s">
        <v>395</v>
      </c>
      <c r="B74" s="220"/>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row>
    <row r="75" spans="1:43" ht="22.5" customHeight="1" thickBot="1" x14ac:dyDescent="0.3">
      <c r="A75" s="1418" t="s">
        <v>497</v>
      </c>
      <c r="B75" s="1418"/>
      <c r="C75" s="1418"/>
      <c r="D75" s="1418"/>
      <c r="E75" s="1418"/>
      <c r="F75" s="1418"/>
      <c r="G75" s="1418"/>
      <c r="H75" s="1418"/>
      <c r="I75" s="1418"/>
      <c r="J75" s="1418"/>
      <c r="K75" s="1418"/>
      <c r="L75" s="1418"/>
      <c r="M75" s="1418"/>
      <c r="N75" s="1418"/>
      <c r="O75" s="1418"/>
      <c r="P75" s="1418"/>
      <c r="Q75" s="1418"/>
      <c r="R75" s="1418"/>
      <c r="S75" s="1418"/>
      <c r="T75" s="1418"/>
      <c r="U75" s="1418"/>
      <c r="V75" s="1418"/>
      <c r="W75" s="1418"/>
      <c r="X75" s="1418"/>
      <c r="Y75" s="1418"/>
      <c r="Z75" s="1418"/>
      <c r="AA75" s="1418"/>
      <c r="AB75" s="1418"/>
      <c r="AC75" s="1418"/>
      <c r="AD75" s="1418"/>
      <c r="AE75" s="1418"/>
      <c r="AF75" s="1418"/>
      <c r="AG75" s="1418"/>
      <c r="AH75" s="1418"/>
      <c r="AI75" s="1418"/>
      <c r="AJ75" s="1418"/>
      <c r="AK75" s="1418"/>
      <c r="AL75" s="1418"/>
      <c r="AM75" s="1418"/>
      <c r="AN75" s="1418"/>
      <c r="AO75" s="1418"/>
      <c r="AP75" s="1418"/>
      <c r="AQ75" s="1418"/>
    </row>
    <row r="76" spans="1:43" s="6" customFormat="1" ht="21.75" customHeight="1" x14ac:dyDescent="0.2">
      <c r="A76" s="1214" t="s">
        <v>19</v>
      </c>
      <c r="B76" s="1217" t="s">
        <v>268</v>
      </c>
      <c r="C76" s="1217" t="s">
        <v>402</v>
      </c>
      <c r="D76" s="1219" t="s">
        <v>2</v>
      </c>
      <c r="E76" s="1194" t="s">
        <v>5</v>
      </c>
      <c r="F76" s="1195"/>
      <c r="G76" s="1196"/>
      <c r="H76" s="1205" t="s">
        <v>6</v>
      </c>
      <c r="I76" s="1171"/>
      <c r="J76" s="1171"/>
      <c r="K76" s="1171" t="s">
        <v>7</v>
      </c>
      <c r="L76" s="1171"/>
      <c r="M76" s="1171"/>
      <c r="N76" s="1171" t="s">
        <v>8</v>
      </c>
      <c r="O76" s="1171"/>
      <c r="P76" s="1171"/>
      <c r="Q76" s="1171" t="s">
        <v>9</v>
      </c>
      <c r="R76" s="1171"/>
      <c r="S76" s="1171"/>
      <c r="T76" s="1171" t="s">
        <v>10</v>
      </c>
      <c r="U76" s="1171"/>
      <c r="V76" s="1171"/>
      <c r="W76" s="1171" t="s">
        <v>11</v>
      </c>
      <c r="X76" s="1171"/>
      <c r="Y76" s="1171"/>
      <c r="Z76" s="1171" t="s">
        <v>12</v>
      </c>
      <c r="AA76" s="1171"/>
      <c r="AB76" s="1171"/>
      <c r="AC76" s="1171" t="s">
        <v>13</v>
      </c>
      <c r="AD76" s="1171"/>
      <c r="AE76" s="1171"/>
      <c r="AF76" s="1171" t="s">
        <v>14</v>
      </c>
      <c r="AG76" s="1171"/>
      <c r="AH76" s="1171"/>
      <c r="AI76" s="1171" t="s">
        <v>15</v>
      </c>
      <c r="AJ76" s="1171"/>
      <c r="AK76" s="1193"/>
      <c r="AL76" s="1194" t="s">
        <v>183</v>
      </c>
      <c r="AM76" s="1195"/>
      <c r="AN76" s="1196"/>
      <c r="AO76" s="1195" t="s">
        <v>189</v>
      </c>
      <c r="AP76" s="1195"/>
      <c r="AQ76" s="1196"/>
    </row>
    <row r="77" spans="1:43" ht="16.5" customHeight="1" x14ac:dyDescent="0.2">
      <c r="A77" s="1215"/>
      <c r="B77" s="1218"/>
      <c r="C77" s="1218"/>
      <c r="D77" s="1220"/>
      <c r="E77" s="1197"/>
      <c r="F77" s="1198"/>
      <c r="G77" s="1199"/>
      <c r="H77" s="1419" t="s">
        <v>0</v>
      </c>
      <c r="I77" s="1420"/>
      <c r="J77" s="1420"/>
      <c r="K77" s="1420"/>
      <c r="L77" s="1420"/>
      <c r="M77" s="1420"/>
      <c r="N77" s="1420"/>
      <c r="O77" s="1420"/>
      <c r="P77" s="1420"/>
      <c r="Q77" s="1420"/>
      <c r="R77" s="1420"/>
      <c r="S77" s="1420"/>
      <c r="T77" s="1420"/>
      <c r="U77" s="1420"/>
      <c r="V77" s="1420"/>
      <c r="W77" s="1420"/>
      <c r="X77" s="1420"/>
      <c r="Y77" s="1420"/>
      <c r="Z77" s="1420"/>
      <c r="AA77" s="1420"/>
      <c r="AB77" s="1420"/>
      <c r="AC77" s="1420"/>
      <c r="AD77" s="1420"/>
      <c r="AE77" s="1420"/>
      <c r="AF77" s="1420"/>
      <c r="AG77" s="1420"/>
      <c r="AH77" s="1420"/>
      <c r="AI77" s="1420"/>
      <c r="AJ77" s="1420"/>
      <c r="AK77" s="1421"/>
      <c r="AL77" s="1197"/>
      <c r="AM77" s="1198"/>
      <c r="AN77" s="1199"/>
      <c r="AO77" s="1198"/>
      <c r="AP77" s="1198"/>
      <c r="AQ77" s="1199"/>
    </row>
    <row r="78" spans="1:43" ht="21.75" customHeight="1" thickBot="1" x14ac:dyDescent="0.25">
      <c r="A78" s="1215"/>
      <c r="B78" s="1218"/>
      <c r="C78" s="1218"/>
      <c r="D78" s="1220"/>
      <c r="E78" s="73" t="s">
        <v>18</v>
      </c>
      <c r="F78" s="67" t="s">
        <v>16</v>
      </c>
      <c r="G78" s="275" t="s">
        <v>17</v>
      </c>
      <c r="H78" s="279" t="s">
        <v>18</v>
      </c>
      <c r="I78" s="67" t="s">
        <v>16</v>
      </c>
      <c r="J78" s="67" t="s">
        <v>17</v>
      </c>
      <c r="K78" s="67" t="s">
        <v>18</v>
      </c>
      <c r="L78" s="67" t="s">
        <v>16</v>
      </c>
      <c r="M78" s="67" t="s">
        <v>17</v>
      </c>
      <c r="N78" s="67" t="s">
        <v>18</v>
      </c>
      <c r="O78" s="67" t="s">
        <v>16</v>
      </c>
      <c r="P78" s="67" t="s">
        <v>17</v>
      </c>
      <c r="Q78" s="67" t="s">
        <v>18</v>
      </c>
      <c r="R78" s="67" t="s">
        <v>16</v>
      </c>
      <c r="S78" s="67" t="s">
        <v>17</v>
      </c>
      <c r="T78" s="67" t="s">
        <v>18</v>
      </c>
      <c r="U78" s="67" t="s">
        <v>16</v>
      </c>
      <c r="V78" s="67" t="s">
        <v>17</v>
      </c>
      <c r="W78" s="67" t="s">
        <v>18</v>
      </c>
      <c r="X78" s="67" t="s">
        <v>16</v>
      </c>
      <c r="Y78" s="67" t="s">
        <v>17</v>
      </c>
      <c r="Z78" s="67" t="s">
        <v>18</v>
      </c>
      <c r="AA78" s="67" t="s">
        <v>16</v>
      </c>
      <c r="AB78" s="67" t="s">
        <v>17</v>
      </c>
      <c r="AC78" s="67" t="s">
        <v>18</v>
      </c>
      <c r="AD78" s="67" t="s">
        <v>16</v>
      </c>
      <c r="AE78" s="67" t="s">
        <v>17</v>
      </c>
      <c r="AF78" s="67" t="s">
        <v>18</v>
      </c>
      <c r="AG78" s="67" t="s">
        <v>16</v>
      </c>
      <c r="AH78" s="67" t="s">
        <v>17</v>
      </c>
      <c r="AI78" s="67" t="s">
        <v>18</v>
      </c>
      <c r="AJ78" s="67" t="s">
        <v>16</v>
      </c>
      <c r="AK78" s="274" t="s">
        <v>17</v>
      </c>
      <c r="AL78" s="73" t="s">
        <v>279</v>
      </c>
      <c r="AM78" s="67" t="s">
        <v>16</v>
      </c>
      <c r="AN78" s="275" t="s">
        <v>17</v>
      </c>
      <c r="AO78" s="279" t="s">
        <v>279</v>
      </c>
      <c r="AP78" s="67" t="s">
        <v>16</v>
      </c>
      <c r="AQ78" s="275" t="s">
        <v>17</v>
      </c>
    </row>
    <row r="79" spans="1:43" ht="33" customHeight="1" x14ac:dyDescent="0.2">
      <c r="A79" s="276" t="s">
        <v>301</v>
      </c>
      <c r="B79" s="277" t="s">
        <v>302</v>
      </c>
      <c r="C79" s="740" t="s">
        <v>23</v>
      </c>
      <c r="D79" s="741" t="s">
        <v>209</v>
      </c>
      <c r="E79" s="811">
        <v>1800</v>
      </c>
      <c r="F79" s="327" t="s">
        <v>57</v>
      </c>
      <c r="G79" s="812" t="s">
        <v>57</v>
      </c>
      <c r="H79" s="796">
        <v>0</v>
      </c>
      <c r="I79" s="323" t="s">
        <v>57</v>
      </c>
      <c r="J79" s="323" t="s">
        <v>57</v>
      </c>
      <c r="K79" s="755">
        <v>0</v>
      </c>
      <c r="L79" s="323" t="s">
        <v>57</v>
      </c>
      <c r="M79" s="323" t="s">
        <v>57</v>
      </c>
      <c r="N79" s="755">
        <v>0</v>
      </c>
      <c r="O79" s="323" t="s">
        <v>57</v>
      </c>
      <c r="P79" s="323" t="s">
        <v>57</v>
      </c>
      <c r="Q79" s="755">
        <v>121</v>
      </c>
      <c r="R79" s="323" t="s">
        <v>57</v>
      </c>
      <c r="S79" s="323" t="s">
        <v>57</v>
      </c>
      <c r="T79" s="755">
        <v>116</v>
      </c>
      <c r="U79" s="323" t="s">
        <v>57</v>
      </c>
      <c r="V79" s="323" t="s">
        <v>57</v>
      </c>
      <c r="W79" s="755">
        <v>469</v>
      </c>
      <c r="X79" s="323" t="s">
        <v>57</v>
      </c>
      <c r="Y79" s="323" t="s">
        <v>57</v>
      </c>
      <c r="Z79" s="321">
        <v>367</v>
      </c>
      <c r="AA79" s="321" t="s">
        <v>57</v>
      </c>
      <c r="AB79" s="321" t="s">
        <v>57</v>
      </c>
      <c r="AC79" s="596"/>
      <c r="AD79" s="596"/>
      <c r="AE79" s="596"/>
      <c r="AF79" s="596"/>
      <c r="AG79" s="596"/>
      <c r="AH79" s="596"/>
      <c r="AI79" s="596"/>
      <c r="AJ79" s="596"/>
      <c r="AK79" s="597"/>
      <c r="AL79" s="811">
        <v>1073</v>
      </c>
      <c r="AM79" s="750" t="s">
        <v>57</v>
      </c>
      <c r="AN79" s="286" t="s">
        <v>57</v>
      </c>
      <c r="AO79" s="504">
        <f>AL79/E79</f>
        <v>0.59611111111111115</v>
      </c>
      <c r="AP79" s="750" t="s">
        <v>57</v>
      </c>
      <c r="AQ79" s="286" t="s">
        <v>57</v>
      </c>
    </row>
    <row r="80" spans="1:43" ht="33" customHeight="1" thickBot="1" x14ac:dyDescent="0.25">
      <c r="A80" s="764" t="s">
        <v>308</v>
      </c>
      <c r="B80" s="106" t="s">
        <v>309</v>
      </c>
      <c r="C80" s="733" t="s">
        <v>23</v>
      </c>
      <c r="D80" s="735" t="s">
        <v>40</v>
      </c>
      <c r="E80" s="159">
        <v>190</v>
      </c>
      <c r="F80" s="144" t="s">
        <v>57</v>
      </c>
      <c r="G80" s="160" t="s">
        <v>57</v>
      </c>
      <c r="H80" s="168">
        <v>0</v>
      </c>
      <c r="I80" s="225" t="s">
        <v>57</v>
      </c>
      <c r="J80" s="225" t="s">
        <v>57</v>
      </c>
      <c r="K80" s="756">
        <v>0</v>
      </c>
      <c r="L80" s="225" t="s">
        <v>57</v>
      </c>
      <c r="M80" s="225" t="s">
        <v>57</v>
      </c>
      <c r="N80" s="756">
        <v>0</v>
      </c>
      <c r="O80" s="225" t="s">
        <v>57</v>
      </c>
      <c r="P80" s="225" t="s">
        <v>57</v>
      </c>
      <c r="Q80" s="756">
        <v>30</v>
      </c>
      <c r="R80" s="225" t="s">
        <v>57</v>
      </c>
      <c r="S80" s="225" t="s">
        <v>57</v>
      </c>
      <c r="T80" s="756">
        <v>53</v>
      </c>
      <c r="U80" s="225" t="s">
        <v>57</v>
      </c>
      <c r="V80" s="225" t="s">
        <v>57</v>
      </c>
      <c r="W80" s="756">
        <v>58</v>
      </c>
      <c r="X80" s="225" t="s">
        <v>57</v>
      </c>
      <c r="Y80" s="225" t="s">
        <v>57</v>
      </c>
      <c r="Z80" s="598">
        <v>61</v>
      </c>
      <c r="AA80" s="598" t="s">
        <v>57</v>
      </c>
      <c r="AB80" s="598" t="s">
        <v>57</v>
      </c>
      <c r="AC80" s="107"/>
      <c r="AD80" s="107"/>
      <c r="AE80" s="107"/>
      <c r="AF80" s="107"/>
      <c r="AG80" s="107"/>
      <c r="AH80" s="107"/>
      <c r="AI80" s="107"/>
      <c r="AJ80" s="107"/>
      <c r="AK80" s="229"/>
      <c r="AL80" s="168">
        <v>202</v>
      </c>
      <c r="AM80" s="751" t="s">
        <v>57</v>
      </c>
      <c r="AN80" s="285" t="s">
        <v>57</v>
      </c>
      <c r="AO80" s="507">
        <f>AL80/E80</f>
        <v>1.0631578947368421</v>
      </c>
      <c r="AP80" s="751" t="s">
        <v>57</v>
      </c>
      <c r="AQ80" s="285" t="s">
        <v>57</v>
      </c>
    </row>
    <row r="81" spans="1:43" ht="9" customHeight="1" x14ac:dyDescent="0.2"/>
    <row r="82" spans="1:43" ht="15.75" x14ac:dyDescent="0.25">
      <c r="A82" s="219" t="s">
        <v>396</v>
      </c>
      <c r="B82" s="220"/>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row>
    <row r="83" spans="1:43" ht="33.75" customHeight="1" thickBot="1" x14ac:dyDescent="0.25">
      <c r="A83" s="1203" t="s">
        <v>498</v>
      </c>
      <c r="B83" s="1203"/>
      <c r="C83" s="1203"/>
      <c r="D83" s="1203"/>
      <c r="E83" s="1203"/>
      <c r="F83" s="1203"/>
      <c r="G83" s="1203"/>
      <c r="H83" s="1203"/>
      <c r="I83" s="1203"/>
      <c r="J83" s="1203"/>
      <c r="K83" s="1203"/>
      <c r="L83" s="1203"/>
      <c r="M83" s="1203"/>
      <c r="N83" s="1203"/>
      <c r="O83" s="1203"/>
      <c r="P83" s="1203"/>
      <c r="Q83" s="1203"/>
      <c r="R83" s="1203"/>
      <c r="S83" s="1203"/>
      <c r="T83" s="1203"/>
      <c r="U83" s="1203"/>
      <c r="V83" s="1203"/>
      <c r="W83" s="1203"/>
      <c r="X83" s="1203"/>
      <c r="Y83" s="1203"/>
      <c r="Z83" s="1203"/>
      <c r="AA83" s="1203"/>
      <c r="AB83" s="1203"/>
      <c r="AC83" s="1203"/>
      <c r="AD83" s="1203"/>
      <c r="AE83" s="1203"/>
      <c r="AF83" s="1203"/>
      <c r="AG83" s="1203"/>
      <c r="AH83" s="1203"/>
      <c r="AI83" s="1203"/>
      <c r="AJ83" s="1203"/>
      <c r="AK83" s="1203"/>
      <c r="AL83" s="1203"/>
      <c r="AM83" s="1203"/>
      <c r="AN83" s="1203"/>
      <c r="AO83" s="1203"/>
      <c r="AP83" s="1203"/>
      <c r="AQ83" s="1203"/>
    </row>
    <row r="84" spans="1:43" s="6" customFormat="1" ht="20.25" customHeight="1" x14ac:dyDescent="0.2">
      <c r="A84" s="1214" t="s">
        <v>19</v>
      </c>
      <c r="B84" s="1217" t="s">
        <v>268</v>
      </c>
      <c r="C84" s="1217" t="s">
        <v>402</v>
      </c>
      <c r="D84" s="1219" t="s">
        <v>2</v>
      </c>
      <c r="E84" s="1194" t="s">
        <v>5</v>
      </c>
      <c r="F84" s="1195"/>
      <c r="G84" s="1196"/>
      <c r="H84" s="1205" t="s">
        <v>6</v>
      </c>
      <c r="I84" s="1171"/>
      <c r="J84" s="1171"/>
      <c r="K84" s="1171" t="s">
        <v>7</v>
      </c>
      <c r="L84" s="1171"/>
      <c r="M84" s="1171"/>
      <c r="N84" s="1171" t="s">
        <v>8</v>
      </c>
      <c r="O84" s="1171"/>
      <c r="P84" s="1171"/>
      <c r="Q84" s="1171" t="s">
        <v>9</v>
      </c>
      <c r="R84" s="1171"/>
      <c r="S84" s="1171"/>
      <c r="T84" s="1171" t="s">
        <v>10</v>
      </c>
      <c r="U84" s="1171"/>
      <c r="V84" s="1171"/>
      <c r="W84" s="1171" t="s">
        <v>11</v>
      </c>
      <c r="X84" s="1171"/>
      <c r="Y84" s="1171"/>
      <c r="Z84" s="1171" t="s">
        <v>12</v>
      </c>
      <c r="AA84" s="1171"/>
      <c r="AB84" s="1171"/>
      <c r="AC84" s="1171" t="s">
        <v>13</v>
      </c>
      <c r="AD84" s="1171"/>
      <c r="AE84" s="1171"/>
      <c r="AF84" s="1171" t="s">
        <v>14</v>
      </c>
      <c r="AG84" s="1171"/>
      <c r="AH84" s="1171"/>
      <c r="AI84" s="1171" t="s">
        <v>15</v>
      </c>
      <c r="AJ84" s="1171"/>
      <c r="AK84" s="1193"/>
      <c r="AL84" s="1194" t="s">
        <v>183</v>
      </c>
      <c r="AM84" s="1195"/>
      <c r="AN84" s="1196"/>
      <c r="AO84" s="1195" t="s">
        <v>189</v>
      </c>
      <c r="AP84" s="1195"/>
      <c r="AQ84" s="1196"/>
    </row>
    <row r="85" spans="1:43" ht="16.5" customHeight="1" x14ac:dyDescent="0.2">
      <c r="A85" s="1215"/>
      <c r="B85" s="1218"/>
      <c r="C85" s="1218"/>
      <c r="D85" s="1220"/>
      <c r="E85" s="1197"/>
      <c r="F85" s="1198"/>
      <c r="G85" s="1199"/>
      <c r="H85" s="1419" t="s">
        <v>0</v>
      </c>
      <c r="I85" s="1420"/>
      <c r="J85" s="1420"/>
      <c r="K85" s="1420"/>
      <c r="L85" s="1420"/>
      <c r="M85" s="1420"/>
      <c r="N85" s="1420"/>
      <c r="O85" s="1420"/>
      <c r="P85" s="1420"/>
      <c r="Q85" s="1420"/>
      <c r="R85" s="1420"/>
      <c r="S85" s="1420"/>
      <c r="T85" s="1420"/>
      <c r="U85" s="1420"/>
      <c r="V85" s="1420"/>
      <c r="W85" s="1420"/>
      <c r="X85" s="1420"/>
      <c r="Y85" s="1420"/>
      <c r="Z85" s="1420"/>
      <c r="AA85" s="1420"/>
      <c r="AB85" s="1420"/>
      <c r="AC85" s="1420"/>
      <c r="AD85" s="1420"/>
      <c r="AE85" s="1420"/>
      <c r="AF85" s="1420"/>
      <c r="AG85" s="1420"/>
      <c r="AH85" s="1420"/>
      <c r="AI85" s="1420"/>
      <c r="AJ85" s="1420"/>
      <c r="AK85" s="1421"/>
      <c r="AL85" s="1197"/>
      <c r="AM85" s="1198"/>
      <c r="AN85" s="1199"/>
      <c r="AO85" s="1198"/>
      <c r="AP85" s="1198"/>
      <c r="AQ85" s="1199"/>
    </row>
    <row r="86" spans="1:43" ht="21.75" customHeight="1" thickBot="1" x14ac:dyDescent="0.25">
      <c r="A86" s="1215"/>
      <c r="B86" s="1218"/>
      <c r="C86" s="1218"/>
      <c r="D86" s="1220"/>
      <c r="E86" s="73" t="s">
        <v>18</v>
      </c>
      <c r="F86" s="67" t="s">
        <v>16</v>
      </c>
      <c r="G86" s="275" t="s">
        <v>17</v>
      </c>
      <c r="H86" s="279" t="s">
        <v>18</v>
      </c>
      <c r="I86" s="67" t="s">
        <v>16</v>
      </c>
      <c r="J86" s="67" t="s">
        <v>17</v>
      </c>
      <c r="K86" s="67" t="s">
        <v>18</v>
      </c>
      <c r="L86" s="67" t="s">
        <v>16</v>
      </c>
      <c r="M86" s="67" t="s">
        <v>17</v>
      </c>
      <c r="N86" s="67" t="s">
        <v>18</v>
      </c>
      <c r="O86" s="67" t="s">
        <v>16</v>
      </c>
      <c r="P86" s="67" t="s">
        <v>17</v>
      </c>
      <c r="Q86" s="67" t="s">
        <v>18</v>
      </c>
      <c r="R86" s="67" t="s">
        <v>16</v>
      </c>
      <c r="S86" s="67" t="s">
        <v>17</v>
      </c>
      <c r="T86" s="67" t="s">
        <v>18</v>
      </c>
      <c r="U86" s="67" t="s">
        <v>16</v>
      </c>
      <c r="V86" s="67" t="s">
        <v>17</v>
      </c>
      <c r="W86" s="67" t="s">
        <v>18</v>
      </c>
      <c r="X86" s="67" t="s">
        <v>16</v>
      </c>
      <c r="Y86" s="67" t="s">
        <v>17</v>
      </c>
      <c r="Z86" s="67" t="s">
        <v>18</v>
      </c>
      <c r="AA86" s="67" t="s">
        <v>16</v>
      </c>
      <c r="AB86" s="67" t="s">
        <v>17</v>
      </c>
      <c r="AC86" s="67" t="s">
        <v>18</v>
      </c>
      <c r="AD86" s="67" t="s">
        <v>16</v>
      </c>
      <c r="AE86" s="67" t="s">
        <v>17</v>
      </c>
      <c r="AF86" s="67" t="s">
        <v>18</v>
      </c>
      <c r="AG86" s="67" t="s">
        <v>16</v>
      </c>
      <c r="AH86" s="67" t="s">
        <v>17</v>
      </c>
      <c r="AI86" s="67" t="s">
        <v>18</v>
      </c>
      <c r="AJ86" s="67" t="s">
        <v>16</v>
      </c>
      <c r="AK86" s="274" t="s">
        <v>17</v>
      </c>
      <c r="AL86" s="73" t="s">
        <v>279</v>
      </c>
      <c r="AM86" s="67" t="s">
        <v>16</v>
      </c>
      <c r="AN86" s="275" t="s">
        <v>17</v>
      </c>
      <c r="AO86" s="279" t="s">
        <v>279</v>
      </c>
      <c r="AP86" s="67" t="s">
        <v>16</v>
      </c>
      <c r="AQ86" s="275" t="s">
        <v>17</v>
      </c>
    </row>
    <row r="87" spans="1:43" ht="43.5" customHeight="1" x14ac:dyDescent="0.2">
      <c r="A87" s="276" t="s">
        <v>310</v>
      </c>
      <c r="B87" s="277" t="s">
        <v>311</v>
      </c>
      <c r="C87" s="740" t="s">
        <v>23</v>
      </c>
      <c r="D87" s="741" t="s">
        <v>209</v>
      </c>
      <c r="E87" s="282">
        <v>25900</v>
      </c>
      <c r="F87" s="727" t="s">
        <v>57</v>
      </c>
      <c r="G87" s="283" t="s">
        <v>57</v>
      </c>
      <c r="H87" s="280">
        <v>0</v>
      </c>
      <c r="I87" s="750" t="s">
        <v>57</v>
      </c>
      <c r="J87" s="750" t="s">
        <v>57</v>
      </c>
      <c r="K87" s="740">
        <v>0</v>
      </c>
      <c r="L87" s="750" t="s">
        <v>57</v>
      </c>
      <c r="M87" s="750" t="s">
        <v>57</v>
      </c>
      <c r="N87" s="755">
        <v>0</v>
      </c>
      <c r="O87" s="323" t="s">
        <v>57</v>
      </c>
      <c r="P87" s="355" t="s">
        <v>57</v>
      </c>
      <c r="Q87" s="494">
        <v>1652</v>
      </c>
      <c r="R87" s="750" t="s">
        <v>57</v>
      </c>
      <c r="S87" s="750" t="s">
        <v>57</v>
      </c>
      <c r="T87" s="491">
        <v>8174</v>
      </c>
      <c r="U87" s="750" t="s">
        <v>57</v>
      </c>
      <c r="V87" s="750" t="s">
        <v>57</v>
      </c>
      <c r="W87" s="634">
        <v>3007</v>
      </c>
      <c r="X87" s="323" t="s">
        <v>57</v>
      </c>
      <c r="Y87" s="323" t="s">
        <v>57</v>
      </c>
      <c r="Z87" s="635">
        <f>AL87-W87-T87-Q87-N87</f>
        <v>12081</v>
      </c>
      <c r="AA87" s="1051" t="s">
        <v>57</v>
      </c>
      <c r="AB87" s="1051" t="s">
        <v>57</v>
      </c>
      <c r="AC87" s="68"/>
      <c r="AD87" s="68"/>
      <c r="AE87" s="68"/>
      <c r="AF87" s="68"/>
      <c r="AG87" s="68"/>
      <c r="AH87" s="68"/>
      <c r="AI87" s="68"/>
      <c r="AJ87" s="68"/>
      <c r="AK87" s="278"/>
      <c r="AL87" s="282">
        <v>24914</v>
      </c>
      <c r="AM87" s="750" t="s">
        <v>57</v>
      </c>
      <c r="AN87" s="286" t="s">
        <v>57</v>
      </c>
      <c r="AO87" s="504">
        <f t="shared" ref="AO87:AO97" si="6">AL87/E87</f>
        <v>0.96193050193050189</v>
      </c>
      <c r="AP87" s="750" t="s">
        <v>57</v>
      </c>
      <c r="AQ87" s="286" t="s">
        <v>57</v>
      </c>
    </row>
    <row r="88" spans="1:43" ht="29.25" customHeight="1" x14ac:dyDescent="0.2">
      <c r="A88" s="101" t="s">
        <v>312</v>
      </c>
      <c r="B88" s="104" t="s">
        <v>516</v>
      </c>
      <c r="C88" s="41" t="s">
        <v>23</v>
      </c>
      <c r="D88" s="161" t="s">
        <v>40</v>
      </c>
      <c r="E88" s="184">
        <v>620</v>
      </c>
      <c r="F88" s="112" t="s">
        <v>57</v>
      </c>
      <c r="G88" s="185" t="s">
        <v>57</v>
      </c>
      <c r="H88" s="164">
        <v>0</v>
      </c>
      <c r="I88" s="221" t="s">
        <v>57</v>
      </c>
      <c r="J88" s="221" t="s">
        <v>57</v>
      </c>
      <c r="K88" s="41">
        <v>0</v>
      </c>
      <c r="L88" s="221" t="s">
        <v>57</v>
      </c>
      <c r="M88" s="221" t="s">
        <v>57</v>
      </c>
      <c r="N88" s="48">
        <v>0</v>
      </c>
      <c r="O88" s="222" t="s">
        <v>57</v>
      </c>
      <c r="P88" s="356" t="s">
        <v>57</v>
      </c>
      <c r="Q88" s="131">
        <v>365</v>
      </c>
      <c r="R88" s="221" t="s">
        <v>57</v>
      </c>
      <c r="S88" s="221" t="s">
        <v>57</v>
      </c>
      <c r="T88" s="546">
        <v>54</v>
      </c>
      <c r="U88" s="221" t="s">
        <v>57</v>
      </c>
      <c r="V88" s="221" t="s">
        <v>57</v>
      </c>
      <c r="W88" s="546">
        <v>40</v>
      </c>
      <c r="X88" s="222" t="s">
        <v>57</v>
      </c>
      <c r="Y88" s="222" t="s">
        <v>57</v>
      </c>
      <c r="Z88" s="536">
        <f t="shared" ref="Z88:Z97" si="7">AL88-W88-T88-Q88-N88</f>
        <v>18</v>
      </c>
      <c r="AA88" s="1052" t="s">
        <v>57</v>
      </c>
      <c r="AB88" s="1052" t="s">
        <v>57</v>
      </c>
      <c r="AC88" s="40"/>
      <c r="AD88" s="40"/>
      <c r="AE88" s="40"/>
      <c r="AF88" s="40"/>
      <c r="AG88" s="40"/>
      <c r="AH88" s="40"/>
      <c r="AI88" s="40"/>
      <c r="AJ88" s="40"/>
      <c r="AK88" s="153"/>
      <c r="AL88" s="39">
        <v>477</v>
      </c>
      <c r="AM88" s="221" t="s">
        <v>57</v>
      </c>
      <c r="AN88" s="284" t="s">
        <v>57</v>
      </c>
      <c r="AO88" s="505">
        <f t="shared" si="6"/>
        <v>0.76935483870967747</v>
      </c>
      <c r="AP88" s="221" t="s">
        <v>57</v>
      </c>
      <c r="AQ88" s="284" t="s">
        <v>57</v>
      </c>
    </row>
    <row r="89" spans="1:43" ht="30" customHeight="1" x14ac:dyDescent="0.2">
      <c r="A89" s="101" t="s">
        <v>313</v>
      </c>
      <c r="B89" s="102" t="s">
        <v>314</v>
      </c>
      <c r="C89" s="41" t="s">
        <v>23</v>
      </c>
      <c r="D89" s="161" t="s">
        <v>209</v>
      </c>
      <c r="E89" s="184">
        <v>6500</v>
      </c>
      <c r="F89" s="112" t="s">
        <v>57</v>
      </c>
      <c r="G89" s="185" t="s">
        <v>57</v>
      </c>
      <c r="H89" s="164">
        <v>0</v>
      </c>
      <c r="I89" s="221" t="s">
        <v>57</v>
      </c>
      <c r="J89" s="221" t="s">
        <v>57</v>
      </c>
      <c r="K89" s="41">
        <v>0</v>
      </c>
      <c r="L89" s="221" t="s">
        <v>57</v>
      </c>
      <c r="M89" s="221" t="s">
        <v>57</v>
      </c>
      <c r="N89" s="131">
        <v>38</v>
      </c>
      <c r="O89" s="222" t="s">
        <v>57</v>
      </c>
      <c r="P89" s="356" t="s">
        <v>57</v>
      </c>
      <c r="Q89" s="131">
        <v>789</v>
      </c>
      <c r="R89" s="221" t="s">
        <v>57</v>
      </c>
      <c r="S89" s="221" t="s">
        <v>57</v>
      </c>
      <c r="T89" s="546">
        <v>1948</v>
      </c>
      <c r="U89" s="221" t="s">
        <v>57</v>
      </c>
      <c r="V89" s="221" t="s">
        <v>57</v>
      </c>
      <c r="W89" s="546">
        <v>2084</v>
      </c>
      <c r="X89" s="222" t="s">
        <v>57</v>
      </c>
      <c r="Y89" s="222" t="s">
        <v>57</v>
      </c>
      <c r="Z89" s="536">
        <f t="shared" si="7"/>
        <v>1102</v>
      </c>
      <c r="AA89" s="1052" t="s">
        <v>57</v>
      </c>
      <c r="AB89" s="1052" t="s">
        <v>57</v>
      </c>
      <c r="AC89" s="40"/>
      <c r="AD89" s="40"/>
      <c r="AE89" s="40"/>
      <c r="AF89" s="40"/>
      <c r="AG89" s="40"/>
      <c r="AH89" s="40"/>
      <c r="AI89" s="40"/>
      <c r="AJ89" s="40"/>
      <c r="AK89" s="153"/>
      <c r="AL89" s="184">
        <v>5961</v>
      </c>
      <c r="AM89" s="221" t="s">
        <v>57</v>
      </c>
      <c r="AN89" s="284" t="s">
        <v>57</v>
      </c>
      <c r="AO89" s="505">
        <f t="shared" si="6"/>
        <v>0.91707692307692312</v>
      </c>
      <c r="AP89" s="221" t="s">
        <v>57</v>
      </c>
      <c r="AQ89" s="284" t="s">
        <v>57</v>
      </c>
    </row>
    <row r="90" spans="1:43" ht="30.75" customHeight="1" x14ac:dyDescent="0.2">
      <c r="A90" s="101" t="s">
        <v>315</v>
      </c>
      <c r="B90" s="104" t="s">
        <v>316</v>
      </c>
      <c r="C90" s="41" t="s">
        <v>23</v>
      </c>
      <c r="D90" s="161" t="s">
        <v>209</v>
      </c>
      <c r="E90" s="184">
        <v>2500</v>
      </c>
      <c r="F90" s="112" t="s">
        <v>57</v>
      </c>
      <c r="G90" s="185" t="s">
        <v>57</v>
      </c>
      <c r="H90" s="164">
        <v>0</v>
      </c>
      <c r="I90" s="221" t="s">
        <v>57</v>
      </c>
      <c r="J90" s="221" t="s">
        <v>57</v>
      </c>
      <c r="K90" s="41">
        <v>0</v>
      </c>
      <c r="L90" s="221" t="s">
        <v>57</v>
      </c>
      <c r="M90" s="221" t="s">
        <v>57</v>
      </c>
      <c r="N90" s="48">
        <v>19</v>
      </c>
      <c r="O90" s="222" t="s">
        <v>57</v>
      </c>
      <c r="P90" s="356" t="s">
        <v>57</v>
      </c>
      <c r="Q90" s="131">
        <v>202</v>
      </c>
      <c r="R90" s="221" t="s">
        <v>57</v>
      </c>
      <c r="S90" s="221" t="s">
        <v>57</v>
      </c>
      <c r="T90" s="546">
        <v>364</v>
      </c>
      <c r="U90" s="221" t="s">
        <v>57</v>
      </c>
      <c r="V90" s="221" t="s">
        <v>57</v>
      </c>
      <c r="W90" s="546">
        <v>404</v>
      </c>
      <c r="X90" s="222" t="s">
        <v>57</v>
      </c>
      <c r="Y90" s="222" t="s">
        <v>57</v>
      </c>
      <c r="Z90" s="536">
        <f t="shared" si="7"/>
        <v>158</v>
      </c>
      <c r="AA90" s="1052" t="s">
        <v>57</v>
      </c>
      <c r="AB90" s="1052" t="s">
        <v>57</v>
      </c>
      <c r="AC90" s="40"/>
      <c r="AD90" s="40"/>
      <c r="AE90" s="40"/>
      <c r="AF90" s="40"/>
      <c r="AG90" s="40"/>
      <c r="AH90" s="40"/>
      <c r="AI90" s="40"/>
      <c r="AJ90" s="40"/>
      <c r="AK90" s="153"/>
      <c r="AL90" s="39">
        <v>1147</v>
      </c>
      <c r="AM90" s="221" t="s">
        <v>57</v>
      </c>
      <c r="AN90" s="284" t="s">
        <v>57</v>
      </c>
      <c r="AO90" s="505">
        <f t="shared" si="6"/>
        <v>0.45879999999999999</v>
      </c>
      <c r="AP90" s="221" t="s">
        <v>57</v>
      </c>
      <c r="AQ90" s="284" t="s">
        <v>57</v>
      </c>
    </row>
    <row r="91" spans="1:43" ht="42" customHeight="1" x14ac:dyDescent="0.2">
      <c r="A91" s="101" t="s">
        <v>317</v>
      </c>
      <c r="B91" s="104" t="s">
        <v>318</v>
      </c>
      <c r="C91" s="41" t="s">
        <v>23</v>
      </c>
      <c r="D91" s="161" t="s">
        <v>40</v>
      </c>
      <c r="E91" s="184">
        <v>300</v>
      </c>
      <c r="F91" s="112" t="s">
        <v>57</v>
      </c>
      <c r="G91" s="185" t="s">
        <v>57</v>
      </c>
      <c r="H91" s="164">
        <v>0</v>
      </c>
      <c r="I91" s="221" t="s">
        <v>57</v>
      </c>
      <c r="J91" s="221" t="s">
        <v>57</v>
      </c>
      <c r="K91" s="41">
        <v>0</v>
      </c>
      <c r="L91" s="221" t="s">
        <v>57</v>
      </c>
      <c r="M91" s="221" t="s">
        <v>57</v>
      </c>
      <c r="N91" s="131">
        <v>7</v>
      </c>
      <c r="O91" s="222" t="s">
        <v>57</v>
      </c>
      <c r="P91" s="356" t="s">
        <v>57</v>
      </c>
      <c r="Q91" s="131">
        <v>57</v>
      </c>
      <c r="R91" s="221" t="s">
        <v>57</v>
      </c>
      <c r="S91" s="221" t="s">
        <v>57</v>
      </c>
      <c r="T91" s="546">
        <v>74</v>
      </c>
      <c r="U91" s="221" t="s">
        <v>57</v>
      </c>
      <c r="V91" s="221" t="s">
        <v>57</v>
      </c>
      <c r="W91" s="546">
        <v>128</v>
      </c>
      <c r="X91" s="222" t="s">
        <v>57</v>
      </c>
      <c r="Y91" s="222" t="s">
        <v>57</v>
      </c>
      <c r="Z91" s="536">
        <f t="shared" si="7"/>
        <v>34</v>
      </c>
      <c r="AA91" s="1052" t="s">
        <v>57</v>
      </c>
      <c r="AB91" s="1052" t="s">
        <v>57</v>
      </c>
      <c r="AC91" s="475"/>
      <c r="AD91" s="475"/>
      <c r="AE91" s="475"/>
      <c r="AF91" s="475"/>
      <c r="AG91" s="475"/>
      <c r="AH91" s="475"/>
      <c r="AI91" s="475"/>
      <c r="AJ91" s="475"/>
      <c r="AK91" s="476"/>
      <c r="AL91" s="157">
        <v>300</v>
      </c>
      <c r="AM91" s="221" t="s">
        <v>57</v>
      </c>
      <c r="AN91" s="284" t="s">
        <v>57</v>
      </c>
      <c r="AO91" s="505">
        <f t="shared" si="6"/>
        <v>1</v>
      </c>
      <c r="AP91" s="221" t="s">
        <v>57</v>
      </c>
      <c r="AQ91" s="284" t="s">
        <v>57</v>
      </c>
    </row>
    <row r="92" spans="1:43" ht="33.75" customHeight="1" x14ac:dyDescent="0.2">
      <c r="A92" s="101" t="s">
        <v>319</v>
      </c>
      <c r="B92" s="104" t="s">
        <v>517</v>
      </c>
      <c r="C92" s="41" t="s">
        <v>23</v>
      </c>
      <c r="D92" s="161" t="s">
        <v>40</v>
      </c>
      <c r="E92" s="184">
        <v>530</v>
      </c>
      <c r="F92" s="112" t="s">
        <v>57</v>
      </c>
      <c r="G92" s="185" t="s">
        <v>57</v>
      </c>
      <c r="H92" s="164">
        <v>0</v>
      </c>
      <c r="I92" s="221" t="s">
        <v>57</v>
      </c>
      <c r="J92" s="221" t="s">
        <v>57</v>
      </c>
      <c r="K92" s="41">
        <v>0</v>
      </c>
      <c r="L92" s="221" t="s">
        <v>57</v>
      </c>
      <c r="M92" s="221" t="s">
        <v>57</v>
      </c>
      <c r="N92" s="131">
        <v>7</v>
      </c>
      <c r="O92" s="222" t="s">
        <v>57</v>
      </c>
      <c r="P92" s="356" t="s">
        <v>57</v>
      </c>
      <c r="Q92" s="131">
        <v>47</v>
      </c>
      <c r="R92" s="221" t="s">
        <v>57</v>
      </c>
      <c r="S92" s="221" t="s">
        <v>57</v>
      </c>
      <c r="T92" s="546">
        <v>339</v>
      </c>
      <c r="U92" s="221" t="s">
        <v>57</v>
      </c>
      <c r="V92" s="221" t="s">
        <v>57</v>
      </c>
      <c r="W92" s="546">
        <v>26</v>
      </c>
      <c r="X92" s="222" t="s">
        <v>57</v>
      </c>
      <c r="Y92" s="222" t="s">
        <v>57</v>
      </c>
      <c r="Z92" s="536">
        <f t="shared" si="7"/>
        <v>62</v>
      </c>
      <c r="AA92" s="1052" t="s">
        <v>57</v>
      </c>
      <c r="AB92" s="1052" t="s">
        <v>57</v>
      </c>
      <c r="AC92" s="475"/>
      <c r="AD92" s="475"/>
      <c r="AE92" s="475"/>
      <c r="AF92" s="475"/>
      <c r="AG92" s="475"/>
      <c r="AH92" s="475"/>
      <c r="AI92" s="475"/>
      <c r="AJ92" s="475"/>
      <c r="AK92" s="476"/>
      <c r="AL92" s="157">
        <v>481</v>
      </c>
      <c r="AM92" s="221" t="s">
        <v>57</v>
      </c>
      <c r="AN92" s="284" t="s">
        <v>57</v>
      </c>
      <c r="AO92" s="505">
        <f t="shared" si="6"/>
        <v>0.90754716981132078</v>
      </c>
      <c r="AP92" s="221" t="s">
        <v>57</v>
      </c>
      <c r="AQ92" s="284" t="s">
        <v>57</v>
      </c>
    </row>
    <row r="93" spans="1:43" ht="33.75" customHeight="1" x14ac:dyDescent="0.2">
      <c r="A93" s="393" t="s">
        <v>320</v>
      </c>
      <c r="B93" s="406" t="s">
        <v>321</v>
      </c>
      <c r="C93" s="747" t="s">
        <v>23</v>
      </c>
      <c r="D93" s="749" t="s">
        <v>209</v>
      </c>
      <c r="E93" s="503">
        <v>1500</v>
      </c>
      <c r="F93" s="746" t="s">
        <v>57</v>
      </c>
      <c r="G93" s="394" t="s">
        <v>57</v>
      </c>
      <c r="H93" s="395">
        <v>0</v>
      </c>
      <c r="I93" s="407" t="s">
        <v>57</v>
      </c>
      <c r="J93" s="407" t="s">
        <v>57</v>
      </c>
      <c r="K93" s="747">
        <v>0</v>
      </c>
      <c r="L93" s="407" t="s">
        <v>57</v>
      </c>
      <c r="M93" s="407" t="s">
        <v>57</v>
      </c>
      <c r="N93" s="264">
        <v>250</v>
      </c>
      <c r="O93" s="408" t="s">
        <v>57</v>
      </c>
      <c r="P93" s="415" t="s">
        <v>57</v>
      </c>
      <c r="Q93" s="396">
        <v>251</v>
      </c>
      <c r="R93" s="407" t="s">
        <v>57</v>
      </c>
      <c r="S93" s="407" t="s">
        <v>57</v>
      </c>
      <c r="T93" s="546">
        <v>255</v>
      </c>
      <c r="U93" s="407" t="s">
        <v>57</v>
      </c>
      <c r="V93" s="407" t="s">
        <v>57</v>
      </c>
      <c r="W93" s="546">
        <v>171</v>
      </c>
      <c r="X93" s="408" t="s">
        <v>57</v>
      </c>
      <c r="Y93" s="408" t="s">
        <v>57</v>
      </c>
      <c r="Z93" s="536">
        <f t="shared" si="7"/>
        <v>265</v>
      </c>
      <c r="AA93" s="1053" t="s">
        <v>57</v>
      </c>
      <c r="AB93" s="1053" t="s">
        <v>57</v>
      </c>
      <c r="AC93" s="409"/>
      <c r="AD93" s="409"/>
      <c r="AE93" s="409"/>
      <c r="AF93" s="409"/>
      <c r="AG93" s="409"/>
      <c r="AH93" s="409"/>
      <c r="AI93" s="409"/>
      <c r="AJ93" s="409"/>
      <c r="AK93" s="418"/>
      <c r="AL93" s="770">
        <v>1192</v>
      </c>
      <c r="AM93" s="407" t="s">
        <v>57</v>
      </c>
      <c r="AN93" s="417" t="s">
        <v>57</v>
      </c>
      <c r="AO93" s="505">
        <f t="shared" si="6"/>
        <v>0.79466666666666663</v>
      </c>
      <c r="AP93" s="407" t="s">
        <v>57</v>
      </c>
      <c r="AQ93" s="417" t="s">
        <v>57</v>
      </c>
    </row>
    <row r="94" spans="1:43" ht="37.5" customHeight="1" x14ac:dyDescent="0.2">
      <c r="A94" s="101" t="s">
        <v>774</v>
      </c>
      <c r="B94" s="104" t="s">
        <v>757</v>
      </c>
      <c r="C94" s="41" t="s">
        <v>23</v>
      </c>
      <c r="D94" s="161" t="s">
        <v>209</v>
      </c>
      <c r="E94" s="184">
        <v>55000</v>
      </c>
      <c r="F94" s="112" t="s">
        <v>57</v>
      </c>
      <c r="G94" s="185" t="s">
        <v>57</v>
      </c>
      <c r="H94" s="164">
        <v>0</v>
      </c>
      <c r="I94" s="221" t="s">
        <v>57</v>
      </c>
      <c r="J94" s="221" t="s">
        <v>57</v>
      </c>
      <c r="K94" s="41">
        <v>0</v>
      </c>
      <c r="L94" s="221" t="s">
        <v>57</v>
      </c>
      <c r="M94" s="221" t="s">
        <v>57</v>
      </c>
      <c r="N94" s="131">
        <v>1189</v>
      </c>
      <c r="O94" s="222" t="s">
        <v>57</v>
      </c>
      <c r="P94" s="356" t="s">
        <v>57</v>
      </c>
      <c r="Q94" s="131">
        <v>19362</v>
      </c>
      <c r="R94" s="221" t="s">
        <v>57</v>
      </c>
      <c r="S94" s="221" t="s">
        <v>57</v>
      </c>
      <c r="T94" s="546">
        <v>23771</v>
      </c>
      <c r="U94" s="221" t="s">
        <v>57</v>
      </c>
      <c r="V94" s="221" t="s">
        <v>57</v>
      </c>
      <c r="W94" s="546">
        <v>13870</v>
      </c>
      <c r="X94" s="222" t="s">
        <v>57</v>
      </c>
      <c r="Y94" s="222" t="s">
        <v>57</v>
      </c>
      <c r="Z94" s="536">
        <f t="shared" si="7"/>
        <v>1549</v>
      </c>
      <c r="AA94" s="1052" t="s">
        <v>57</v>
      </c>
      <c r="AB94" s="1052" t="s">
        <v>57</v>
      </c>
      <c r="AC94" s="475"/>
      <c r="AD94" s="475"/>
      <c r="AE94" s="475"/>
      <c r="AF94" s="475"/>
      <c r="AG94" s="475"/>
      <c r="AH94" s="475"/>
      <c r="AI94" s="475"/>
      <c r="AJ94" s="475"/>
      <c r="AK94" s="476"/>
      <c r="AL94" s="157">
        <v>59741</v>
      </c>
      <c r="AM94" s="221" t="s">
        <v>57</v>
      </c>
      <c r="AN94" s="284" t="s">
        <v>57</v>
      </c>
      <c r="AO94" s="505">
        <f t="shared" si="6"/>
        <v>1.0862000000000001</v>
      </c>
      <c r="AP94" s="221" t="s">
        <v>57</v>
      </c>
      <c r="AQ94" s="284" t="s">
        <v>57</v>
      </c>
    </row>
    <row r="95" spans="1:43" ht="27.75" customHeight="1" x14ac:dyDescent="0.2">
      <c r="A95" s="1113" t="s">
        <v>818</v>
      </c>
      <c r="B95" s="1114" t="s">
        <v>820</v>
      </c>
      <c r="C95" s="1115" t="s">
        <v>23</v>
      </c>
      <c r="D95" s="1116" t="s">
        <v>75</v>
      </c>
      <c r="E95" s="1117">
        <v>5500000</v>
      </c>
      <c r="F95" s="1118" t="s">
        <v>57</v>
      </c>
      <c r="G95" s="1119" t="s">
        <v>57</v>
      </c>
      <c r="H95" s="1120">
        <v>0</v>
      </c>
      <c r="I95" s="1121" t="s">
        <v>57</v>
      </c>
      <c r="J95" s="1121" t="s">
        <v>57</v>
      </c>
      <c r="K95" s="1122">
        <v>0</v>
      </c>
      <c r="L95" s="1121" t="s">
        <v>57</v>
      </c>
      <c r="M95" s="1121" t="s">
        <v>57</v>
      </c>
      <c r="N95" s="1123">
        <v>0</v>
      </c>
      <c r="O95" s="1124" t="s">
        <v>57</v>
      </c>
      <c r="P95" s="1124" t="s">
        <v>57</v>
      </c>
      <c r="Q95" s="1115">
        <v>0</v>
      </c>
      <c r="R95" s="1124" t="s">
        <v>57</v>
      </c>
      <c r="S95" s="1124" t="s">
        <v>57</v>
      </c>
      <c r="T95" s="1123">
        <v>0</v>
      </c>
      <c r="U95" s="1124" t="s">
        <v>57</v>
      </c>
      <c r="V95" s="1125" t="s">
        <v>57</v>
      </c>
      <c r="W95" s="1049">
        <v>0</v>
      </c>
      <c r="X95" s="1050" t="s">
        <v>57</v>
      </c>
      <c r="Y95" s="1050" t="s">
        <v>57</v>
      </c>
      <c r="Z95" s="1126">
        <f t="shared" si="7"/>
        <v>0</v>
      </c>
      <c r="AA95" s="1127" t="s">
        <v>57</v>
      </c>
      <c r="AB95" s="1128" t="s">
        <v>57</v>
      </c>
      <c r="AC95" s="1129"/>
      <c r="AD95" s="1130"/>
      <c r="AE95" s="1130"/>
      <c r="AF95" s="1130"/>
      <c r="AG95" s="1130"/>
      <c r="AH95" s="1130"/>
      <c r="AI95" s="1130"/>
      <c r="AJ95" s="1130"/>
      <c r="AK95" s="1130"/>
      <c r="AL95" s="1123">
        <v>0</v>
      </c>
      <c r="AM95" s="1131" t="s">
        <v>57</v>
      </c>
      <c r="AN95" s="1132" t="s">
        <v>57</v>
      </c>
      <c r="AO95" s="1133">
        <f t="shared" si="6"/>
        <v>0</v>
      </c>
      <c r="AP95" s="1134" t="s">
        <v>57</v>
      </c>
      <c r="AQ95" s="1135" t="s">
        <v>57</v>
      </c>
    </row>
    <row r="96" spans="1:43" ht="27.75" customHeight="1" x14ac:dyDescent="0.2">
      <c r="A96" s="930" t="s">
        <v>819</v>
      </c>
      <c r="B96" s="887" t="s">
        <v>857</v>
      </c>
      <c r="C96" s="686" t="s">
        <v>23</v>
      </c>
      <c r="D96" s="888" t="s">
        <v>209</v>
      </c>
      <c r="E96" s="889">
        <v>4600</v>
      </c>
      <c r="F96" s="682" t="s">
        <v>57</v>
      </c>
      <c r="G96" s="691" t="s">
        <v>57</v>
      </c>
      <c r="H96" s="702">
        <v>0</v>
      </c>
      <c r="I96" s="683" t="s">
        <v>57</v>
      </c>
      <c r="J96" s="683" t="s">
        <v>57</v>
      </c>
      <c r="K96" s="681">
        <v>0</v>
      </c>
      <c r="L96" s="683" t="s">
        <v>57</v>
      </c>
      <c r="M96" s="683" t="s">
        <v>57</v>
      </c>
      <c r="N96" s="684">
        <v>0</v>
      </c>
      <c r="O96" s="685" t="s">
        <v>57</v>
      </c>
      <c r="P96" s="685" t="s">
        <v>57</v>
      </c>
      <c r="Q96" s="686">
        <v>0</v>
      </c>
      <c r="R96" s="685" t="s">
        <v>57</v>
      </c>
      <c r="S96" s="685" t="s">
        <v>57</v>
      </c>
      <c r="T96" s="684">
        <v>0</v>
      </c>
      <c r="U96" s="685" t="s">
        <v>57</v>
      </c>
      <c r="V96" s="703" t="s">
        <v>57</v>
      </c>
      <c r="W96" s="921">
        <v>0</v>
      </c>
      <c r="X96" s="922" t="s">
        <v>57</v>
      </c>
      <c r="Y96" s="922" t="s">
        <v>57</v>
      </c>
      <c r="Z96" s="926">
        <f t="shared" si="7"/>
        <v>0</v>
      </c>
      <c r="AA96" s="1046" t="s">
        <v>57</v>
      </c>
      <c r="AB96" s="1047" t="s">
        <v>57</v>
      </c>
      <c r="AC96" s="893"/>
      <c r="AD96" s="894"/>
      <c r="AE96" s="894"/>
      <c r="AF96" s="894"/>
      <c r="AG96" s="894"/>
      <c r="AH96" s="894"/>
      <c r="AI96" s="894"/>
      <c r="AJ96" s="894"/>
      <c r="AK96" s="894"/>
      <c r="AL96" s="684">
        <v>0</v>
      </c>
      <c r="AM96" s="221" t="s">
        <v>57</v>
      </c>
      <c r="AN96" s="284" t="s">
        <v>57</v>
      </c>
      <c r="AO96" s="680">
        <f t="shared" si="6"/>
        <v>0</v>
      </c>
      <c r="AP96" s="407" t="s">
        <v>57</v>
      </c>
      <c r="AQ96" s="417" t="s">
        <v>57</v>
      </c>
    </row>
    <row r="97" spans="1:43" ht="27.75" customHeight="1" thickBot="1" x14ac:dyDescent="0.25">
      <c r="A97" s="931" t="s">
        <v>835</v>
      </c>
      <c r="B97" s="932" t="s">
        <v>836</v>
      </c>
      <c r="C97" s="933" t="s">
        <v>23</v>
      </c>
      <c r="D97" s="934" t="s">
        <v>40</v>
      </c>
      <c r="E97" s="935">
        <v>450</v>
      </c>
      <c r="F97" s="936" t="s">
        <v>57</v>
      </c>
      <c r="G97" s="937" t="s">
        <v>57</v>
      </c>
      <c r="H97" s="938">
        <v>0</v>
      </c>
      <c r="I97" s="939" t="s">
        <v>57</v>
      </c>
      <c r="J97" s="939" t="s">
        <v>57</v>
      </c>
      <c r="K97" s="940">
        <v>0</v>
      </c>
      <c r="L97" s="939" t="s">
        <v>57</v>
      </c>
      <c r="M97" s="939" t="s">
        <v>57</v>
      </c>
      <c r="N97" s="941">
        <v>0</v>
      </c>
      <c r="O97" s="942" t="s">
        <v>57</v>
      </c>
      <c r="P97" s="942" t="s">
        <v>57</v>
      </c>
      <c r="Q97" s="933">
        <v>0</v>
      </c>
      <c r="R97" s="942" t="s">
        <v>57</v>
      </c>
      <c r="S97" s="942" t="s">
        <v>57</v>
      </c>
      <c r="T97" s="941">
        <v>0</v>
      </c>
      <c r="U97" s="942" t="s">
        <v>57</v>
      </c>
      <c r="V97" s="943" t="s">
        <v>57</v>
      </c>
      <c r="W97" s="944">
        <v>0</v>
      </c>
      <c r="X97" s="945" t="s">
        <v>57</v>
      </c>
      <c r="Y97" s="945" t="s">
        <v>57</v>
      </c>
      <c r="Z97" s="946">
        <f t="shared" si="7"/>
        <v>0</v>
      </c>
      <c r="AA97" s="517" t="s">
        <v>57</v>
      </c>
      <c r="AB97" s="1048" t="s">
        <v>57</v>
      </c>
      <c r="AC97" s="947"/>
      <c r="AD97" s="948"/>
      <c r="AE97" s="948"/>
      <c r="AF97" s="948"/>
      <c r="AG97" s="948"/>
      <c r="AH97" s="948"/>
      <c r="AI97" s="948"/>
      <c r="AJ97" s="948"/>
      <c r="AK97" s="948"/>
      <c r="AL97" s="941">
        <v>0</v>
      </c>
      <c r="AM97" s="1112" t="s">
        <v>57</v>
      </c>
      <c r="AN97" s="285" t="s">
        <v>57</v>
      </c>
      <c r="AO97" s="507">
        <f t="shared" si="6"/>
        <v>0</v>
      </c>
      <c r="AP97" s="1112" t="s">
        <v>57</v>
      </c>
      <c r="AQ97" s="285" t="s">
        <v>57</v>
      </c>
    </row>
    <row r="99" spans="1:43" ht="15.75" x14ac:dyDescent="0.25">
      <c r="A99" s="219" t="s">
        <v>397</v>
      </c>
      <c r="B99" s="220"/>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row>
    <row r="100" spans="1:43" ht="33" customHeight="1" thickBot="1" x14ac:dyDescent="0.25">
      <c r="A100" s="1203" t="s">
        <v>499</v>
      </c>
      <c r="B100" s="1203"/>
      <c r="C100" s="1203"/>
      <c r="D100" s="1203"/>
      <c r="E100" s="1203"/>
      <c r="F100" s="1203"/>
      <c r="G100" s="1203"/>
      <c r="H100" s="1203"/>
      <c r="I100" s="1203"/>
      <c r="J100" s="1203"/>
      <c r="K100" s="1203"/>
      <c r="L100" s="1203"/>
      <c r="M100" s="1203"/>
      <c r="N100" s="1203"/>
      <c r="O100" s="1203"/>
      <c r="P100" s="1203"/>
      <c r="Q100" s="1203"/>
      <c r="R100" s="1203"/>
      <c r="S100" s="1203"/>
      <c r="T100" s="1203"/>
      <c r="U100" s="1203"/>
      <c r="V100" s="1203"/>
      <c r="W100" s="1203"/>
      <c r="X100" s="1203"/>
      <c r="Y100" s="1203"/>
      <c r="Z100" s="1203"/>
      <c r="AA100" s="1203"/>
      <c r="AB100" s="1203"/>
      <c r="AC100" s="1203"/>
      <c r="AD100" s="1203"/>
      <c r="AE100" s="1203"/>
      <c r="AF100" s="1203"/>
      <c r="AG100" s="1203"/>
      <c r="AH100" s="1203"/>
      <c r="AI100" s="1203"/>
      <c r="AJ100" s="1203"/>
      <c r="AK100" s="1203"/>
      <c r="AL100" s="1203"/>
      <c r="AM100" s="1203"/>
      <c r="AN100" s="1203"/>
      <c r="AO100" s="1203"/>
      <c r="AP100" s="1203"/>
      <c r="AQ100" s="1203"/>
    </row>
    <row r="101" spans="1:43" s="6" customFormat="1" ht="21" customHeight="1" x14ac:dyDescent="0.2">
      <c r="A101" s="1214" t="s">
        <v>19</v>
      </c>
      <c r="B101" s="1217" t="s">
        <v>268</v>
      </c>
      <c r="C101" s="1217" t="s">
        <v>402</v>
      </c>
      <c r="D101" s="1219" t="s">
        <v>2</v>
      </c>
      <c r="E101" s="1194" t="s">
        <v>5</v>
      </c>
      <c r="F101" s="1195"/>
      <c r="G101" s="1196"/>
      <c r="H101" s="1205" t="s">
        <v>6</v>
      </c>
      <c r="I101" s="1171"/>
      <c r="J101" s="1171"/>
      <c r="K101" s="1171" t="s">
        <v>7</v>
      </c>
      <c r="L101" s="1171"/>
      <c r="M101" s="1171"/>
      <c r="N101" s="1171" t="s">
        <v>8</v>
      </c>
      <c r="O101" s="1171"/>
      <c r="P101" s="1171"/>
      <c r="Q101" s="1171" t="s">
        <v>9</v>
      </c>
      <c r="R101" s="1171"/>
      <c r="S101" s="1171"/>
      <c r="T101" s="1171" t="s">
        <v>10</v>
      </c>
      <c r="U101" s="1171"/>
      <c r="V101" s="1171"/>
      <c r="W101" s="1171" t="s">
        <v>11</v>
      </c>
      <c r="X101" s="1171"/>
      <c r="Y101" s="1171"/>
      <c r="Z101" s="1171" t="s">
        <v>12</v>
      </c>
      <c r="AA101" s="1171"/>
      <c r="AB101" s="1171"/>
      <c r="AC101" s="1171" t="s">
        <v>13</v>
      </c>
      <c r="AD101" s="1171"/>
      <c r="AE101" s="1171"/>
      <c r="AF101" s="1171" t="s">
        <v>14</v>
      </c>
      <c r="AG101" s="1171"/>
      <c r="AH101" s="1171"/>
      <c r="AI101" s="1171" t="s">
        <v>15</v>
      </c>
      <c r="AJ101" s="1171"/>
      <c r="AK101" s="1193"/>
      <c r="AL101" s="1194" t="s">
        <v>183</v>
      </c>
      <c r="AM101" s="1195"/>
      <c r="AN101" s="1196"/>
      <c r="AO101" s="1195" t="s">
        <v>189</v>
      </c>
      <c r="AP101" s="1195"/>
      <c r="AQ101" s="1196"/>
    </row>
    <row r="102" spans="1:43" ht="16.5" customHeight="1" x14ac:dyDescent="0.2">
      <c r="A102" s="1215"/>
      <c r="B102" s="1218"/>
      <c r="C102" s="1218"/>
      <c r="D102" s="1220"/>
      <c r="E102" s="1197"/>
      <c r="F102" s="1198"/>
      <c r="G102" s="1199"/>
      <c r="H102" s="1419" t="s">
        <v>0</v>
      </c>
      <c r="I102" s="1420"/>
      <c r="J102" s="1420"/>
      <c r="K102" s="1420"/>
      <c r="L102" s="1420"/>
      <c r="M102" s="1420"/>
      <c r="N102" s="1420"/>
      <c r="O102" s="1420"/>
      <c r="P102" s="1420"/>
      <c r="Q102" s="1420"/>
      <c r="R102" s="1420"/>
      <c r="S102" s="1420"/>
      <c r="T102" s="1420"/>
      <c r="U102" s="1420"/>
      <c r="V102" s="1420"/>
      <c r="W102" s="1420"/>
      <c r="X102" s="1420"/>
      <c r="Y102" s="1420"/>
      <c r="Z102" s="1420"/>
      <c r="AA102" s="1420"/>
      <c r="AB102" s="1420"/>
      <c r="AC102" s="1420"/>
      <c r="AD102" s="1420"/>
      <c r="AE102" s="1420"/>
      <c r="AF102" s="1420"/>
      <c r="AG102" s="1420"/>
      <c r="AH102" s="1420"/>
      <c r="AI102" s="1420"/>
      <c r="AJ102" s="1420"/>
      <c r="AK102" s="1421"/>
      <c r="AL102" s="1197"/>
      <c r="AM102" s="1198"/>
      <c r="AN102" s="1199"/>
      <c r="AO102" s="1198"/>
      <c r="AP102" s="1198"/>
      <c r="AQ102" s="1199"/>
    </row>
    <row r="103" spans="1:43" ht="21.75" customHeight="1" thickBot="1" x14ac:dyDescent="0.25">
      <c r="A103" s="1215"/>
      <c r="B103" s="1218"/>
      <c r="C103" s="1218"/>
      <c r="D103" s="1220"/>
      <c r="E103" s="73" t="s">
        <v>18</v>
      </c>
      <c r="F103" s="67" t="s">
        <v>16</v>
      </c>
      <c r="G103" s="275" t="s">
        <v>17</v>
      </c>
      <c r="H103" s="279" t="s">
        <v>18</v>
      </c>
      <c r="I103" s="67" t="s">
        <v>16</v>
      </c>
      <c r="J103" s="67" t="s">
        <v>17</v>
      </c>
      <c r="K103" s="67" t="s">
        <v>18</v>
      </c>
      <c r="L103" s="67" t="s">
        <v>16</v>
      </c>
      <c r="M103" s="67" t="s">
        <v>17</v>
      </c>
      <c r="N103" s="67" t="s">
        <v>18</v>
      </c>
      <c r="O103" s="67" t="s">
        <v>16</v>
      </c>
      <c r="P103" s="67" t="s">
        <v>17</v>
      </c>
      <c r="Q103" s="67" t="s">
        <v>18</v>
      </c>
      <c r="R103" s="67" t="s">
        <v>16</v>
      </c>
      <c r="S103" s="67" t="s">
        <v>17</v>
      </c>
      <c r="T103" s="67" t="s">
        <v>18</v>
      </c>
      <c r="U103" s="67" t="s">
        <v>16</v>
      </c>
      <c r="V103" s="67" t="s">
        <v>17</v>
      </c>
      <c r="W103" s="67" t="s">
        <v>18</v>
      </c>
      <c r="X103" s="67" t="s">
        <v>16</v>
      </c>
      <c r="Y103" s="67" t="s">
        <v>17</v>
      </c>
      <c r="Z103" s="67" t="s">
        <v>18</v>
      </c>
      <c r="AA103" s="67" t="s">
        <v>16</v>
      </c>
      <c r="AB103" s="67" t="s">
        <v>17</v>
      </c>
      <c r="AC103" s="67" t="s">
        <v>18</v>
      </c>
      <c r="AD103" s="67" t="s">
        <v>16</v>
      </c>
      <c r="AE103" s="67" t="s">
        <v>17</v>
      </c>
      <c r="AF103" s="67" t="s">
        <v>18</v>
      </c>
      <c r="AG103" s="67" t="s">
        <v>16</v>
      </c>
      <c r="AH103" s="67" t="s">
        <v>17</v>
      </c>
      <c r="AI103" s="67" t="s">
        <v>18</v>
      </c>
      <c r="AJ103" s="67" t="s">
        <v>16</v>
      </c>
      <c r="AK103" s="274" t="s">
        <v>17</v>
      </c>
      <c r="AL103" s="73" t="s">
        <v>279</v>
      </c>
      <c r="AM103" s="67" t="s">
        <v>16</v>
      </c>
      <c r="AN103" s="275" t="s">
        <v>17</v>
      </c>
      <c r="AO103" s="279" t="s">
        <v>279</v>
      </c>
      <c r="AP103" s="67" t="s">
        <v>16</v>
      </c>
      <c r="AQ103" s="275" t="s">
        <v>17</v>
      </c>
    </row>
    <row r="104" spans="1:43" ht="35.25" customHeight="1" x14ac:dyDescent="0.2">
      <c r="A104" s="276" t="s">
        <v>322</v>
      </c>
      <c r="B104" s="277" t="s">
        <v>518</v>
      </c>
      <c r="C104" s="740" t="s">
        <v>23</v>
      </c>
      <c r="D104" s="741" t="s">
        <v>209</v>
      </c>
      <c r="E104" s="282">
        <v>12000</v>
      </c>
      <c r="F104" s="727" t="s">
        <v>57</v>
      </c>
      <c r="G104" s="283" t="s">
        <v>57</v>
      </c>
      <c r="H104" s="280">
        <v>0</v>
      </c>
      <c r="I104" s="750" t="s">
        <v>57</v>
      </c>
      <c r="J104" s="750" t="s">
        <v>57</v>
      </c>
      <c r="K104" s="740">
        <v>0</v>
      </c>
      <c r="L104" s="750" t="s">
        <v>57</v>
      </c>
      <c r="M104" s="750" t="s">
        <v>57</v>
      </c>
      <c r="N104" s="755">
        <v>0</v>
      </c>
      <c r="O104" s="323" t="s">
        <v>57</v>
      </c>
      <c r="P104" s="355" t="s">
        <v>57</v>
      </c>
      <c r="Q104" s="493">
        <v>333</v>
      </c>
      <c r="R104" s="323" t="s">
        <v>57</v>
      </c>
      <c r="S104" s="323" t="s">
        <v>57</v>
      </c>
      <c r="T104" s="491">
        <v>6220</v>
      </c>
      <c r="U104" s="520" t="s">
        <v>57</v>
      </c>
      <c r="V104" s="520" t="s">
        <v>57</v>
      </c>
      <c r="W104" s="634">
        <v>5353</v>
      </c>
      <c r="X104" s="520" t="s">
        <v>57</v>
      </c>
      <c r="Y104" s="636" t="s">
        <v>57</v>
      </c>
      <c r="Z104" s="635">
        <f>AL104-W104-T104-Q104-N104</f>
        <v>536</v>
      </c>
      <c r="AA104" s="513" t="s">
        <v>57</v>
      </c>
      <c r="AB104" s="514" t="s">
        <v>57</v>
      </c>
      <c r="AC104" s="515"/>
      <c r="AD104" s="515"/>
      <c r="AE104" s="515"/>
      <c r="AF104" s="515"/>
      <c r="AG104" s="515"/>
      <c r="AH104" s="515"/>
      <c r="AI104" s="515"/>
      <c r="AJ104" s="515"/>
      <c r="AK104" s="516"/>
      <c r="AL104" s="282">
        <v>12442</v>
      </c>
      <c r="AM104" s="750" t="s">
        <v>57</v>
      </c>
      <c r="AN104" s="286" t="s">
        <v>57</v>
      </c>
      <c r="AO104" s="504">
        <f>AL104/E104</f>
        <v>1.0368333333333333</v>
      </c>
      <c r="AP104" s="750" t="s">
        <v>57</v>
      </c>
      <c r="AQ104" s="286" t="s">
        <v>57</v>
      </c>
    </row>
    <row r="105" spans="1:43" ht="33" customHeight="1" x14ac:dyDescent="0.2">
      <c r="A105" s="101" t="s">
        <v>323</v>
      </c>
      <c r="B105" s="104" t="s">
        <v>281</v>
      </c>
      <c r="C105" s="41" t="s">
        <v>23</v>
      </c>
      <c r="D105" s="161" t="s">
        <v>209</v>
      </c>
      <c r="E105" s="184">
        <v>5900</v>
      </c>
      <c r="F105" s="112" t="s">
        <v>57</v>
      </c>
      <c r="G105" s="185" t="s">
        <v>57</v>
      </c>
      <c r="H105" s="164">
        <v>0</v>
      </c>
      <c r="I105" s="221" t="s">
        <v>57</v>
      </c>
      <c r="J105" s="221" t="s">
        <v>57</v>
      </c>
      <c r="K105" s="41">
        <v>0</v>
      </c>
      <c r="L105" s="221" t="s">
        <v>57</v>
      </c>
      <c r="M105" s="221" t="s">
        <v>57</v>
      </c>
      <c r="N105" s="48">
        <v>0</v>
      </c>
      <c r="O105" s="222" t="s">
        <v>57</v>
      </c>
      <c r="P105" s="356" t="s">
        <v>57</v>
      </c>
      <c r="Q105" s="48">
        <v>213</v>
      </c>
      <c r="R105" s="222" t="s">
        <v>57</v>
      </c>
      <c r="S105" s="222" t="s">
        <v>57</v>
      </c>
      <c r="T105" s="546">
        <v>2742</v>
      </c>
      <c r="U105" s="521" t="s">
        <v>57</v>
      </c>
      <c r="V105" s="521" t="s">
        <v>57</v>
      </c>
      <c r="W105" s="546">
        <v>2777</v>
      </c>
      <c r="X105" s="521" t="s">
        <v>57</v>
      </c>
      <c r="Y105" s="637" t="s">
        <v>57</v>
      </c>
      <c r="Z105" s="536">
        <f t="shared" ref="Z105:Z108" si="8">AL105-W105-T105-Q105-N105</f>
        <v>232</v>
      </c>
      <c r="AA105" s="522" t="s">
        <v>57</v>
      </c>
      <c r="AB105" s="523" t="s">
        <v>57</v>
      </c>
      <c r="AC105" s="215"/>
      <c r="AD105" s="215"/>
      <c r="AE105" s="215"/>
      <c r="AF105" s="215"/>
      <c r="AG105" s="215"/>
      <c r="AH105" s="215"/>
      <c r="AI105" s="215"/>
      <c r="AJ105" s="215"/>
      <c r="AK105" s="216"/>
      <c r="AL105" s="184">
        <v>5964</v>
      </c>
      <c r="AM105" s="221" t="s">
        <v>57</v>
      </c>
      <c r="AN105" s="284" t="s">
        <v>57</v>
      </c>
      <c r="AO105" s="505">
        <f>AL105/E105</f>
        <v>1.0108474576271187</v>
      </c>
      <c r="AP105" s="221" t="s">
        <v>57</v>
      </c>
      <c r="AQ105" s="284" t="s">
        <v>57</v>
      </c>
    </row>
    <row r="106" spans="1:43" ht="35.25" customHeight="1" x14ac:dyDescent="0.2">
      <c r="A106" s="393" t="s">
        <v>324</v>
      </c>
      <c r="B106" s="406" t="s">
        <v>283</v>
      </c>
      <c r="C106" s="747" t="s">
        <v>23</v>
      </c>
      <c r="D106" s="749" t="s">
        <v>209</v>
      </c>
      <c r="E106" s="503">
        <v>9000</v>
      </c>
      <c r="F106" s="746" t="s">
        <v>57</v>
      </c>
      <c r="G106" s="394" t="s">
        <v>57</v>
      </c>
      <c r="H106" s="395">
        <v>0</v>
      </c>
      <c r="I106" s="407" t="s">
        <v>57</v>
      </c>
      <c r="J106" s="407" t="s">
        <v>57</v>
      </c>
      <c r="K106" s="747">
        <v>0</v>
      </c>
      <c r="L106" s="407" t="s">
        <v>57</v>
      </c>
      <c r="M106" s="407" t="s">
        <v>57</v>
      </c>
      <c r="N106" s="264">
        <v>0</v>
      </c>
      <c r="O106" s="408" t="s">
        <v>57</v>
      </c>
      <c r="P106" s="415" t="s">
        <v>57</v>
      </c>
      <c r="Q106" s="264">
        <v>268</v>
      </c>
      <c r="R106" s="408" t="s">
        <v>57</v>
      </c>
      <c r="S106" s="408" t="s">
        <v>57</v>
      </c>
      <c r="T106" s="547">
        <v>4057</v>
      </c>
      <c r="U106" s="524" t="s">
        <v>57</v>
      </c>
      <c r="V106" s="524" t="s">
        <v>57</v>
      </c>
      <c r="W106" s="547">
        <v>4381</v>
      </c>
      <c r="X106" s="524" t="s">
        <v>57</v>
      </c>
      <c r="Y106" s="638" t="s">
        <v>57</v>
      </c>
      <c r="Z106" s="536">
        <f t="shared" si="8"/>
        <v>371</v>
      </c>
      <c r="AA106" s="525" t="s">
        <v>57</v>
      </c>
      <c r="AB106" s="526" t="s">
        <v>57</v>
      </c>
      <c r="AC106" s="397"/>
      <c r="AD106" s="397"/>
      <c r="AE106" s="397"/>
      <c r="AF106" s="397"/>
      <c r="AG106" s="397"/>
      <c r="AH106" s="397"/>
      <c r="AI106" s="397"/>
      <c r="AJ106" s="397"/>
      <c r="AK106" s="398"/>
      <c r="AL106" s="503">
        <v>9077</v>
      </c>
      <c r="AM106" s="407" t="s">
        <v>57</v>
      </c>
      <c r="AN106" s="417" t="s">
        <v>57</v>
      </c>
      <c r="AO106" s="505">
        <f>AL106/E106</f>
        <v>1.0085555555555556</v>
      </c>
      <c r="AP106" s="407" t="s">
        <v>57</v>
      </c>
      <c r="AQ106" s="417" t="s">
        <v>57</v>
      </c>
    </row>
    <row r="107" spans="1:43" ht="39.75" customHeight="1" x14ac:dyDescent="0.2">
      <c r="A107" s="103" t="s">
        <v>799</v>
      </c>
      <c r="B107" s="104" t="s">
        <v>804</v>
      </c>
      <c r="C107" s="48" t="s">
        <v>23</v>
      </c>
      <c r="D107" s="237" t="s">
        <v>209</v>
      </c>
      <c r="E107" s="157">
        <v>2080</v>
      </c>
      <c r="F107" s="746" t="s">
        <v>57</v>
      </c>
      <c r="G107" s="394" t="s">
        <v>57</v>
      </c>
      <c r="H107" s="395">
        <v>0</v>
      </c>
      <c r="I107" s="407" t="s">
        <v>57</v>
      </c>
      <c r="J107" s="407" t="s">
        <v>57</v>
      </c>
      <c r="K107" s="747">
        <v>0</v>
      </c>
      <c r="L107" s="407" t="s">
        <v>57</v>
      </c>
      <c r="M107" s="407" t="s">
        <v>57</v>
      </c>
      <c r="N107" s="264">
        <v>0</v>
      </c>
      <c r="O107" s="408" t="s">
        <v>57</v>
      </c>
      <c r="P107" s="415" t="s">
        <v>57</v>
      </c>
      <c r="Q107" s="48">
        <v>0</v>
      </c>
      <c r="R107" s="408" t="s">
        <v>57</v>
      </c>
      <c r="S107" s="408" t="s">
        <v>57</v>
      </c>
      <c r="T107" s="546">
        <v>0</v>
      </c>
      <c r="U107" s="524" t="s">
        <v>57</v>
      </c>
      <c r="V107" s="524" t="s">
        <v>57</v>
      </c>
      <c r="W107" s="547">
        <v>0</v>
      </c>
      <c r="X107" s="524" t="s">
        <v>57</v>
      </c>
      <c r="Y107" s="638" t="s">
        <v>57</v>
      </c>
      <c r="Z107" s="536">
        <f t="shared" si="8"/>
        <v>0</v>
      </c>
      <c r="AA107" s="525" t="s">
        <v>57</v>
      </c>
      <c r="AB107" s="526" t="s">
        <v>57</v>
      </c>
      <c r="AC107" s="215"/>
      <c r="AD107" s="215"/>
      <c r="AE107" s="215"/>
      <c r="AF107" s="215"/>
      <c r="AG107" s="215"/>
      <c r="AH107" s="215"/>
      <c r="AI107" s="215"/>
      <c r="AJ107" s="215"/>
      <c r="AK107" s="216"/>
      <c r="AL107" s="184">
        <v>0</v>
      </c>
      <c r="AM107" s="221" t="s">
        <v>57</v>
      </c>
      <c r="AN107" s="284" t="s">
        <v>57</v>
      </c>
      <c r="AO107" s="505">
        <f>AL107/E107</f>
        <v>0</v>
      </c>
      <c r="AP107" s="407" t="s">
        <v>57</v>
      </c>
      <c r="AQ107" s="417" t="s">
        <v>57</v>
      </c>
    </row>
    <row r="108" spans="1:43" ht="35.25" customHeight="1" thickBot="1" x14ac:dyDescent="0.25">
      <c r="A108" s="97" t="s">
        <v>800</v>
      </c>
      <c r="B108" s="106" t="s">
        <v>798</v>
      </c>
      <c r="C108" s="756" t="s">
        <v>23</v>
      </c>
      <c r="D108" s="758" t="s">
        <v>40</v>
      </c>
      <c r="E108" s="159">
        <v>40</v>
      </c>
      <c r="F108" s="728" t="s">
        <v>57</v>
      </c>
      <c r="G108" s="187" t="s">
        <v>57</v>
      </c>
      <c r="H108" s="761">
        <v>0</v>
      </c>
      <c r="I108" s="751" t="s">
        <v>57</v>
      </c>
      <c r="J108" s="751" t="s">
        <v>57</v>
      </c>
      <c r="K108" s="733">
        <v>0</v>
      </c>
      <c r="L108" s="751" t="s">
        <v>57</v>
      </c>
      <c r="M108" s="751" t="s">
        <v>57</v>
      </c>
      <c r="N108" s="756">
        <v>0</v>
      </c>
      <c r="O108" s="225" t="s">
        <v>57</v>
      </c>
      <c r="P108" s="354" t="s">
        <v>57</v>
      </c>
      <c r="Q108" s="756">
        <v>0</v>
      </c>
      <c r="R108" s="225" t="s">
        <v>57</v>
      </c>
      <c r="S108" s="225" t="s">
        <v>57</v>
      </c>
      <c r="T108" s="492">
        <v>0</v>
      </c>
      <c r="U108" s="527" t="s">
        <v>57</v>
      </c>
      <c r="V108" s="527" t="s">
        <v>57</v>
      </c>
      <c r="W108" s="492">
        <v>0</v>
      </c>
      <c r="X108" s="527" t="s">
        <v>57</v>
      </c>
      <c r="Y108" s="639" t="s">
        <v>57</v>
      </c>
      <c r="Z108" s="768">
        <f t="shared" si="8"/>
        <v>0</v>
      </c>
      <c r="AA108" s="528" t="s">
        <v>57</v>
      </c>
      <c r="AB108" s="529" t="s">
        <v>57</v>
      </c>
      <c r="AC108" s="762"/>
      <c r="AD108" s="762"/>
      <c r="AE108" s="762"/>
      <c r="AF108" s="762"/>
      <c r="AG108" s="762"/>
      <c r="AH108" s="762"/>
      <c r="AI108" s="762"/>
      <c r="AJ108" s="762"/>
      <c r="AK108" s="217"/>
      <c r="AL108" s="270">
        <v>0</v>
      </c>
      <c r="AM108" s="751" t="s">
        <v>57</v>
      </c>
      <c r="AN108" s="285" t="s">
        <v>57</v>
      </c>
      <c r="AO108" s="507">
        <f>AL108/E108</f>
        <v>0</v>
      </c>
      <c r="AP108" s="751" t="s">
        <v>57</v>
      </c>
      <c r="AQ108" s="285" t="s">
        <v>57</v>
      </c>
    </row>
    <row r="110" spans="1:43" ht="15.75" x14ac:dyDescent="0.25">
      <c r="A110" s="219" t="s">
        <v>398</v>
      </c>
      <c r="B110" s="220"/>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row>
    <row r="111" spans="1:43" ht="31.5" customHeight="1" thickBot="1" x14ac:dyDescent="0.25">
      <c r="A111" s="1203" t="s">
        <v>500</v>
      </c>
      <c r="B111" s="1203"/>
      <c r="C111" s="1203"/>
      <c r="D111" s="1203"/>
      <c r="E111" s="1203"/>
      <c r="F111" s="1203"/>
      <c r="G111" s="1203"/>
      <c r="H111" s="1203"/>
      <c r="I111" s="1203"/>
      <c r="J111" s="1203"/>
      <c r="K111" s="1203"/>
      <c r="L111" s="1203"/>
      <c r="M111" s="1203"/>
      <c r="N111" s="1203"/>
      <c r="O111" s="1203"/>
      <c r="P111" s="1203"/>
      <c r="Q111" s="1203"/>
      <c r="R111" s="1203"/>
      <c r="S111" s="1203"/>
      <c r="T111" s="1203"/>
      <c r="U111" s="1203"/>
      <c r="V111" s="1203"/>
      <c r="W111" s="1203"/>
      <c r="X111" s="1203"/>
      <c r="Y111" s="1203"/>
      <c r="Z111" s="1203"/>
      <c r="AA111" s="1203"/>
      <c r="AB111" s="1203"/>
      <c r="AC111" s="1203"/>
      <c r="AD111" s="1203"/>
      <c r="AE111" s="1203"/>
      <c r="AF111" s="1203"/>
      <c r="AG111" s="1203"/>
      <c r="AH111" s="1203"/>
      <c r="AI111" s="1203"/>
      <c r="AJ111" s="1203"/>
      <c r="AK111" s="1203"/>
      <c r="AL111" s="1203"/>
      <c r="AM111" s="1203"/>
      <c r="AN111" s="1203"/>
      <c r="AO111" s="1203"/>
      <c r="AP111" s="1203"/>
      <c r="AQ111" s="1203"/>
    </row>
    <row r="112" spans="1:43" s="6" customFormat="1" ht="21.75" customHeight="1" x14ac:dyDescent="0.2">
      <c r="A112" s="1214" t="s">
        <v>19</v>
      </c>
      <c r="B112" s="1217" t="s">
        <v>268</v>
      </c>
      <c r="C112" s="1217" t="s">
        <v>402</v>
      </c>
      <c r="D112" s="1219" t="s">
        <v>2</v>
      </c>
      <c r="E112" s="1194" t="s">
        <v>5</v>
      </c>
      <c r="F112" s="1195"/>
      <c r="G112" s="1196"/>
      <c r="H112" s="1205" t="s">
        <v>6</v>
      </c>
      <c r="I112" s="1171"/>
      <c r="J112" s="1171"/>
      <c r="K112" s="1171" t="s">
        <v>7</v>
      </c>
      <c r="L112" s="1171"/>
      <c r="M112" s="1171"/>
      <c r="N112" s="1171" t="s">
        <v>8</v>
      </c>
      <c r="O112" s="1171"/>
      <c r="P112" s="1171"/>
      <c r="Q112" s="1171" t="s">
        <v>9</v>
      </c>
      <c r="R112" s="1171"/>
      <c r="S112" s="1171"/>
      <c r="T112" s="1171" t="s">
        <v>10</v>
      </c>
      <c r="U112" s="1171"/>
      <c r="V112" s="1171"/>
      <c r="W112" s="1171" t="s">
        <v>11</v>
      </c>
      <c r="X112" s="1171"/>
      <c r="Y112" s="1171"/>
      <c r="Z112" s="1171" t="s">
        <v>12</v>
      </c>
      <c r="AA112" s="1171"/>
      <c r="AB112" s="1171"/>
      <c r="AC112" s="1171" t="s">
        <v>13</v>
      </c>
      <c r="AD112" s="1171"/>
      <c r="AE112" s="1171"/>
      <c r="AF112" s="1171" t="s">
        <v>14</v>
      </c>
      <c r="AG112" s="1171"/>
      <c r="AH112" s="1171"/>
      <c r="AI112" s="1171" t="s">
        <v>15</v>
      </c>
      <c r="AJ112" s="1171"/>
      <c r="AK112" s="1193"/>
      <c r="AL112" s="1194" t="s">
        <v>183</v>
      </c>
      <c r="AM112" s="1195"/>
      <c r="AN112" s="1196"/>
      <c r="AO112" s="1195" t="s">
        <v>189</v>
      </c>
      <c r="AP112" s="1195"/>
      <c r="AQ112" s="1196"/>
    </row>
    <row r="113" spans="1:43" ht="16.5" customHeight="1" x14ac:dyDescent="0.2">
      <c r="A113" s="1215"/>
      <c r="B113" s="1218"/>
      <c r="C113" s="1218"/>
      <c r="D113" s="1220"/>
      <c r="E113" s="1197"/>
      <c r="F113" s="1198"/>
      <c r="G113" s="1199"/>
      <c r="H113" s="1419" t="s">
        <v>0</v>
      </c>
      <c r="I113" s="1420"/>
      <c r="J113" s="1420"/>
      <c r="K113" s="1420"/>
      <c r="L113" s="1420"/>
      <c r="M113" s="1420"/>
      <c r="N113" s="1420"/>
      <c r="O113" s="1420"/>
      <c r="P113" s="1420"/>
      <c r="Q113" s="1420"/>
      <c r="R113" s="1420"/>
      <c r="S113" s="1420"/>
      <c r="T113" s="1420"/>
      <c r="U113" s="1420"/>
      <c r="V113" s="1420"/>
      <c r="W113" s="1420"/>
      <c r="X113" s="1420"/>
      <c r="Y113" s="1420"/>
      <c r="Z113" s="1420"/>
      <c r="AA113" s="1420"/>
      <c r="AB113" s="1420"/>
      <c r="AC113" s="1420"/>
      <c r="AD113" s="1420"/>
      <c r="AE113" s="1420"/>
      <c r="AF113" s="1420"/>
      <c r="AG113" s="1420"/>
      <c r="AH113" s="1420"/>
      <c r="AI113" s="1420"/>
      <c r="AJ113" s="1420"/>
      <c r="AK113" s="1421"/>
      <c r="AL113" s="1197"/>
      <c r="AM113" s="1198"/>
      <c r="AN113" s="1199"/>
      <c r="AO113" s="1198"/>
      <c r="AP113" s="1198"/>
      <c r="AQ113" s="1199"/>
    </row>
    <row r="114" spans="1:43" ht="21.75" customHeight="1" thickBot="1" x14ac:dyDescent="0.25">
      <c r="A114" s="1215"/>
      <c r="B114" s="1218"/>
      <c r="C114" s="1218"/>
      <c r="D114" s="1220"/>
      <c r="E114" s="73" t="s">
        <v>18</v>
      </c>
      <c r="F114" s="67" t="s">
        <v>16</v>
      </c>
      <c r="G114" s="275" t="s">
        <v>17</v>
      </c>
      <c r="H114" s="279" t="s">
        <v>18</v>
      </c>
      <c r="I114" s="67" t="s">
        <v>16</v>
      </c>
      <c r="J114" s="67" t="s">
        <v>17</v>
      </c>
      <c r="K114" s="67" t="s">
        <v>18</v>
      </c>
      <c r="L114" s="67" t="s">
        <v>16</v>
      </c>
      <c r="M114" s="67" t="s">
        <v>17</v>
      </c>
      <c r="N114" s="67" t="s">
        <v>18</v>
      </c>
      <c r="O114" s="67" t="s">
        <v>16</v>
      </c>
      <c r="P114" s="67" t="s">
        <v>17</v>
      </c>
      <c r="Q114" s="67" t="s">
        <v>18</v>
      </c>
      <c r="R114" s="67" t="s">
        <v>16</v>
      </c>
      <c r="S114" s="67" t="s">
        <v>17</v>
      </c>
      <c r="T114" s="67" t="s">
        <v>18</v>
      </c>
      <c r="U114" s="67" t="s">
        <v>16</v>
      </c>
      <c r="V114" s="67" t="s">
        <v>17</v>
      </c>
      <c r="W114" s="67" t="s">
        <v>18</v>
      </c>
      <c r="X114" s="67" t="s">
        <v>16</v>
      </c>
      <c r="Y114" s="67" t="s">
        <v>17</v>
      </c>
      <c r="Z114" s="67" t="s">
        <v>18</v>
      </c>
      <c r="AA114" s="67" t="s">
        <v>16</v>
      </c>
      <c r="AB114" s="67" t="s">
        <v>17</v>
      </c>
      <c r="AC114" s="67" t="s">
        <v>18</v>
      </c>
      <c r="AD114" s="67" t="s">
        <v>16</v>
      </c>
      <c r="AE114" s="67" t="s">
        <v>17</v>
      </c>
      <c r="AF114" s="67" t="s">
        <v>18</v>
      </c>
      <c r="AG114" s="67" t="s">
        <v>16</v>
      </c>
      <c r="AH114" s="67" t="s">
        <v>17</v>
      </c>
      <c r="AI114" s="67" t="s">
        <v>18</v>
      </c>
      <c r="AJ114" s="67" t="s">
        <v>16</v>
      </c>
      <c r="AK114" s="274" t="s">
        <v>17</v>
      </c>
      <c r="AL114" s="73" t="s">
        <v>279</v>
      </c>
      <c r="AM114" s="67" t="s">
        <v>16</v>
      </c>
      <c r="AN114" s="275" t="s">
        <v>17</v>
      </c>
      <c r="AO114" s="279" t="s">
        <v>279</v>
      </c>
      <c r="AP114" s="67" t="s">
        <v>16</v>
      </c>
      <c r="AQ114" s="275" t="s">
        <v>17</v>
      </c>
    </row>
    <row r="115" spans="1:43" ht="42.75" customHeight="1" x14ac:dyDescent="0.2">
      <c r="A115" s="276" t="s">
        <v>325</v>
      </c>
      <c r="B115" s="277" t="s">
        <v>326</v>
      </c>
      <c r="C115" s="740" t="s">
        <v>23</v>
      </c>
      <c r="D115" s="741" t="s">
        <v>209</v>
      </c>
      <c r="E115" s="282">
        <v>550</v>
      </c>
      <c r="F115" s="727" t="s">
        <v>57</v>
      </c>
      <c r="G115" s="283" t="s">
        <v>57</v>
      </c>
      <c r="H115" s="281">
        <v>0</v>
      </c>
      <c r="I115" s="750" t="s">
        <v>57</v>
      </c>
      <c r="J115" s="750" t="s">
        <v>57</v>
      </c>
      <c r="K115" s="740">
        <v>0</v>
      </c>
      <c r="L115" s="750" t="s">
        <v>57</v>
      </c>
      <c r="M115" s="750" t="s">
        <v>57</v>
      </c>
      <c r="N115" s="755">
        <v>0</v>
      </c>
      <c r="O115" s="1054" t="s">
        <v>57</v>
      </c>
      <c r="P115" s="1054" t="s">
        <v>57</v>
      </c>
      <c r="Q115" s="832">
        <v>34</v>
      </c>
      <c r="R115" s="1054" t="s">
        <v>57</v>
      </c>
      <c r="S115" s="1054" t="s">
        <v>57</v>
      </c>
      <c r="T115" s="755">
        <v>42</v>
      </c>
      <c r="U115" s="1054" t="s">
        <v>57</v>
      </c>
      <c r="V115" s="1054" t="s">
        <v>57</v>
      </c>
      <c r="W115" s="327">
        <v>155</v>
      </c>
      <c r="X115" s="520" t="s">
        <v>57</v>
      </c>
      <c r="Y115" s="520" t="s">
        <v>57</v>
      </c>
      <c r="Z115" s="530">
        <f>AL115-W115-T115-Q115-N115</f>
        <v>64</v>
      </c>
      <c r="AA115" s="513" t="s">
        <v>57</v>
      </c>
      <c r="AB115" s="513" t="s">
        <v>57</v>
      </c>
      <c r="AC115" s="515"/>
      <c r="AD115" s="515"/>
      <c r="AE115" s="515"/>
      <c r="AF115" s="515"/>
      <c r="AG115" s="515"/>
      <c r="AH115" s="515"/>
      <c r="AI115" s="515"/>
      <c r="AJ115" s="515"/>
      <c r="AK115" s="516"/>
      <c r="AL115" s="811">
        <v>295</v>
      </c>
      <c r="AM115" s="750" t="s">
        <v>57</v>
      </c>
      <c r="AN115" s="286" t="s">
        <v>57</v>
      </c>
      <c r="AO115" s="504">
        <f t="shared" ref="AO115:AO123" si="9">AL115/E115</f>
        <v>0.53636363636363638</v>
      </c>
      <c r="AP115" s="750" t="s">
        <v>57</v>
      </c>
      <c r="AQ115" s="286" t="s">
        <v>57</v>
      </c>
    </row>
    <row r="116" spans="1:43" ht="39" customHeight="1" x14ac:dyDescent="0.2">
      <c r="A116" s="101" t="s">
        <v>327</v>
      </c>
      <c r="B116" s="104" t="s">
        <v>328</v>
      </c>
      <c r="C116" s="41" t="s">
        <v>23</v>
      </c>
      <c r="D116" s="161" t="s">
        <v>209</v>
      </c>
      <c r="E116" s="184">
        <v>7500</v>
      </c>
      <c r="F116" s="112" t="s">
        <v>57</v>
      </c>
      <c r="G116" s="185" t="s">
        <v>57</v>
      </c>
      <c r="H116" s="39">
        <v>0</v>
      </c>
      <c r="I116" s="221" t="s">
        <v>57</v>
      </c>
      <c r="J116" s="221" t="s">
        <v>57</v>
      </c>
      <c r="K116" s="41">
        <v>0</v>
      </c>
      <c r="L116" s="221" t="s">
        <v>57</v>
      </c>
      <c r="M116" s="221" t="s">
        <v>57</v>
      </c>
      <c r="N116" s="48">
        <v>0</v>
      </c>
      <c r="O116" s="1055" t="s">
        <v>57</v>
      </c>
      <c r="P116" s="1055" t="s">
        <v>57</v>
      </c>
      <c r="Q116" s="223">
        <v>194</v>
      </c>
      <c r="R116" s="1055" t="s">
        <v>57</v>
      </c>
      <c r="S116" s="1055" t="s">
        <v>57</v>
      </c>
      <c r="T116" s="48">
        <v>791</v>
      </c>
      <c r="U116" s="1055" t="s">
        <v>57</v>
      </c>
      <c r="V116" s="1055" t="s">
        <v>57</v>
      </c>
      <c r="W116" s="131">
        <v>2253</v>
      </c>
      <c r="X116" s="521" t="s">
        <v>57</v>
      </c>
      <c r="Y116" s="521" t="s">
        <v>57</v>
      </c>
      <c r="Z116" s="496">
        <f t="shared" ref="Z116:Z123" si="10">AL116-W116-T116-Q116-N116</f>
        <v>2052</v>
      </c>
      <c r="AA116" s="522" t="s">
        <v>57</v>
      </c>
      <c r="AB116" s="522" t="s">
        <v>57</v>
      </c>
      <c r="AC116" s="215"/>
      <c r="AD116" s="215"/>
      <c r="AE116" s="215"/>
      <c r="AF116" s="215"/>
      <c r="AG116" s="215"/>
      <c r="AH116" s="215"/>
      <c r="AI116" s="215"/>
      <c r="AJ116" s="215"/>
      <c r="AK116" s="216"/>
      <c r="AL116" s="157">
        <v>5290</v>
      </c>
      <c r="AM116" s="221" t="s">
        <v>57</v>
      </c>
      <c r="AN116" s="284" t="s">
        <v>57</v>
      </c>
      <c r="AO116" s="505">
        <f t="shared" si="9"/>
        <v>0.70533333333333337</v>
      </c>
      <c r="AP116" s="221" t="s">
        <v>57</v>
      </c>
      <c r="AQ116" s="284" t="s">
        <v>57</v>
      </c>
    </row>
    <row r="117" spans="1:43" ht="51.75" customHeight="1" x14ac:dyDescent="0.2">
      <c r="A117" s="101" t="s">
        <v>329</v>
      </c>
      <c r="B117" s="104" t="s">
        <v>330</v>
      </c>
      <c r="C117" s="41" t="s">
        <v>23</v>
      </c>
      <c r="D117" s="161" t="s">
        <v>40</v>
      </c>
      <c r="E117" s="184">
        <v>210</v>
      </c>
      <c r="F117" s="112" t="s">
        <v>57</v>
      </c>
      <c r="G117" s="185" t="s">
        <v>57</v>
      </c>
      <c r="H117" s="39">
        <v>0</v>
      </c>
      <c r="I117" s="221" t="s">
        <v>57</v>
      </c>
      <c r="J117" s="221" t="s">
        <v>57</v>
      </c>
      <c r="K117" s="41">
        <v>0</v>
      </c>
      <c r="L117" s="221" t="s">
        <v>57</v>
      </c>
      <c r="M117" s="221" t="s">
        <v>57</v>
      </c>
      <c r="N117" s="48">
        <v>0</v>
      </c>
      <c r="O117" s="1055" t="s">
        <v>57</v>
      </c>
      <c r="P117" s="1055" t="s">
        <v>57</v>
      </c>
      <c r="Q117" s="223">
        <v>35</v>
      </c>
      <c r="R117" s="1055" t="s">
        <v>57</v>
      </c>
      <c r="S117" s="1055" t="s">
        <v>57</v>
      </c>
      <c r="T117" s="48">
        <v>7</v>
      </c>
      <c r="U117" s="1055" t="s">
        <v>57</v>
      </c>
      <c r="V117" s="1055" t="s">
        <v>57</v>
      </c>
      <c r="W117" s="131">
        <v>51</v>
      </c>
      <c r="X117" s="521" t="s">
        <v>57</v>
      </c>
      <c r="Y117" s="521" t="s">
        <v>57</v>
      </c>
      <c r="Z117" s="496">
        <f t="shared" si="10"/>
        <v>19</v>
      </c>
      <c r="AA117" s="522" t="s">
        <v>57</v>
      </c>
      <c r="AB117" s="522" t="s">
        <v>57</v>
      </c>
      <c r="AC117" s="215"/>
      <c r="AD117" s="215"/>
      <c r="AE117" s="215"/>
      <c r="AF117" s="215"/>
      <c r="AG117" s="215"/>
      <c r="AH117" s="215"/>
      <c r="AI117" s="215"/>
      <c r="AJ117" s="215"/>
      <c r="AK117" s="216"/>
      <c r="AL117" s="157">
        <v>112</v>
      </c>
      <c r="AM117" s="221" t="s">
        <v>57</v>
      </c>
      <c r="AN117" s="284" t="s">
        <v>57</v>
      </c>
      <c r="AO117" s="505">
        <f t="shared" si="9"/>
        <v>0.53333333333333333</v>
      </c>
      <c r="AP117" s="221" t="s">
        <v>57</v>
      </c>
      <c r="AQ117" s="284" t="s">
        <v>57</v>
      </c>
    </row>
    <row r="118" spans="1:43" ht="35.25" customHeight="1" x14ac:dyDescent="0.2">
      <c r="A118" s="393" t="s">
        <v>331</v>
      </c>
      <c r="B118" s="406" t="s">
        <v>332</v>
      </c>
      <c r="C118" s="747" t="s">
        <v>23</v>
      </c>
      <c r="D118" s="749" t="s">
        <v>209</v>
      </c>
      <c r="E118" s="503">
        <v>1650</v>
      </c>
      <c r="F118" s="746" t="s">
        <v>57</v>
      </c>
      <c r="G118" s="394" t="s">
        <v>57</v>
      </c>
      <c r="H118" s="39">
        <v>0</v>
      </c>
      <c r="I118" s="221" t="s">
        <v>57</v>
      </c>
      <c r="J118" s="221" t="s">
        <v>57</v>
      </c>
      <c r="K118" s="41">
        <v>0</v>
      </c>
      <c r="L118" s="221" t="s">
        <v>57</v>
      </c>
      <c r="M118" s="221" t="s">
        <v>57</v>
      </c>
      <c r="N118" s="48">
        <v>20</v>
      </c>
      <c r="O118" s="1055" t="s">
        <v>57</v>
      </c>
      <c r="P118" s="1055" t="s">
        <v>57</v>
      </c>
      <c r="Q118" s="338">
        <v>1224</v>
      </c>
      <c r="R118" s="1055" t="s">
        <v>57</v>
      </c>
      <c r="S118" s="1055" t="s">
        <v>57</v>
      </c>
      <c r="T118" s="48">
        <v>0</v>
      </c>
      <c r="U118" s="1055" t="s">
        <v>57</v>
      </c>
      <c r="V118" s="1055" t="s">
        <v>57</v>
      </c>
      <c r="W118" s="131">
        <v>323</v>
      </c>
      <c r="X118" s="521" t="s">
        <v>57</v>
      </c>
      <c r="Y118" s="521" t="s">
        <v>57</v>
      </c>
      <c r="Z118" s="496">
        <f t="shared" si="10"/>
        <v>154</v>
      </c>
      <c r="AA118" s="522" t="s">
        <v>57</v>
      </c>
      <c r="AB118" s="522" t="s">
        <v>57</v>
      </c>
      <c r="AC118" s="397"/>
      <c r="AD118" s="397"/>
      <c r="AE118" s="397"/>
      <c r="AF118" s="397"/>
      <c r="AG118" s="397"/>
      <c r="AH118" s="397"/>
      <c r="AI118" s="397"/>
      <c r="AJ118" s="397"/>
      <c r="AK118" s="398"/>
      <c r="AL118" s="416">
        <v>1721</v>
      </c>
      <c r="AM118" s="407" t="s">
        <v>57</v>
      </c>
      <c r="AN118" s="417" t="s">
        <v>57</v>
      </c>
      <c r="AO118" s="505">
        <f t="shared" si="9"/>
        <v>1.043030303030303</v>
      </c>
      <c r="AP118" s="407" t="s">
        <v>57</v>
      </c>
      <c r="AQ118" s="417" t="s">
        <v>57</v>
      </c>
    </row>
    <row r="119" spans="1:43" ht="32.25" customHeight="1" x14ac:dyDescent="0.2">
      <c r="A119" s="101" t="s">
        <v>775</v>
      </c>
      <c r="B119" s="421" t="s">
        <v>777</v>
      </c>
      <c r="C119" s="41" t="s">
        <v>23</v>
      </c>
      <c r="D119" s="161" t="s">
        <v>209</v>
      </c>
      <c r="E119" s="184">
        <v>14500</v>
      </c>
      <c r="F119" s="112" t="s">
        <v>57</v>
      </c>
      <c r="G119" s="185" t="s">
        <v>57</v>
      </c>
      <c r="H119" s="39">
        <v>0</v>
      </c>
      <c r="I119" s="221" t="s">
        <v>57</v>
      </c>
      <c r="J119" s="221" t="s">
        <v>57</v>
      </c>
      <c r="K119" s="41">
        <v>0</v>
      </c>
      <c r="L119" s="221" t="s">
        <v>57</v>
      </c>
      <c r="M119" s="221" t="s">
        <v>57</v>
      </c>
      <c r="N119" s="48">
        <v>0</v>
      </c>
      <c r="O119" s="1055" t="s">
        <v>57</v>
      </c>
      <c r="P119" s="1055" t="s">
        <v>57</v>
      </c>
      <c r="Q119" s="223">
        <v>0</v>
      </c>
      <c r="R119" s="1055" t="s">
        <v>57</v>
      </c>
      <c r="S119" s="1055" t="s">
        <v>57</v>
      </c>
      <c r="T119" s="48">
        <v>2648</v>
      </c>
      <c r="U119" s="1055" t="s">
        <v>57</v>
      </c>
      <c r="V119" s="1055" t="s">
        <v>57</v>
      </c>
      <c r="W119" s="131">
        <v>3084</v>
      </c>
      <c r="X119" s="521" t="s">
        <v>57</v>
      </c>
      <c r="Y119" s="521" t="s">
        <v>57</v>
      </c>
      <c r="Z119" s="496">
        <f t="shared" si="10"/>
        <v>2402</v>
      </c>
      <c r="AA119" s="522" t="s">
        <v>57</v>
      </c>
      <c r="AB119" s="522" t="s">
        <v>57</v>
      </c>
      <c r="AC119" s="215"/>
      <c r="AD119" s="215"/>
      <c r="AE119" s="215"/>
      <c r="AF119" s="215"/>
      <c r="AG119" s="215"/>
      <c r="AH119" s="215"/>
      <c r="AI119" s="215"/>
      <c r="AJ119" s="215"/>
      <c r="AK119" s="216"/>
      <c r="AL119" s="157">
        <v>8134</v>
      </c>
      <c r="AM119" s="221" t="s">
        <v>57</v>
      </c>
      <c r="AN119" s="284" t="s">
        <v>57</v>
      </c>
      <c r="AO119" s="505">
        <f t="shared" si="9"/>
        <v>0.56096551724137933</v>
      </c>
      <c r="AP119" s="221" t="s">
        <v>57</v>
      </c>
      <c r="AQ119" s="284" t="s">
        <v>57</v>
      </c>
    </row>
    <row r="120" spans="1:43" ht="48" customHeight="1" x14ac:dyDescent="0.2">
      <c r="A120" s="101" t="s">
        <v>776</v>
      </c>
      <c r="B120" s="104" t="s">
        <v>757</v>
      </c>
      <c r="C120" s="41" t="s">
        <v>23</v>
      </c>
      <c r="D120" s="161" t="s">
        <v>209</v>
      </c>
      <c r="E120" s="184">
        <v>930</v>
      </c>
      <c r="F120" s="112" t="s">
        <v>57</v>
      </c>
      <c r="G120" s="185" t="s">
        <v>57</v>
      </c>
      <c r="H120" s="39">
        <v>0</v>
      </c>
      <c r="I120" s="221" t="s">
        <v>57</v>
      </c>
      <c r="J120" s="221" t="s">
        <v>57</v>
      </c>
      <c r="K120" s="41">
        <v>0</v>
      </c>
      <c r="L120" s="221" t="s">
        <v>57</v>
      </c>
      <c r="M120" s="221" t="s">
        <v>57</v>
      </c>
      <c r="N120" s="48">
        <v>0</v>
      </c>
      <c r="O120" s="1055" t="s">
        <v>57</v>
      </c>
      <c r="P120" s="1055" t="s">
        <v>57</v>
      </c>
      <c r="Q120" s="338">
        <v>0</v>
      </c>
      <c r="R120" s="1055" t="s">
        <v>57</v>
      </c>
      <c r="S120" s="1055" t="s">
        <v>57</v>
      </c>
      <c r="T120" s="48">
        <v>0</v>
      </c>
      <c r="U120" s="1055" t="s">
        <v>57</v>
      </c>
      <c r="V120" s="1055" t="s">
        <v>57</v>
      </c>
      <c r="W120" s="131">
        <v>161</v>
      </c>
      <c r="X120" s="521" t="s">
        <v>57</v>
      </c>
      <c r="Y120" s="521" t="s">
        <v>57</v>
      </c>
      <c r="Z120" s="496">
        <f t="shared" si="10"/>
        <v>143</v>
      </c>
      <c r="AA120" s="522" t="s">
        <v>57</v>
      </c>
      <c r="AB120" s="522" t="s">
        <v>57</v>
      </c>
      <c r="AC120" s="215"/>
      <c r="AD120" s="215"/>
      <c r="AE120" s="215"/>
      <c r="AF120" s="215"/>
      <c r="AG120" s="215"/>
      <c r="AH120" s="215"/>
      <c r="AI120" s="215"/>
      <c r="AJ120" s="215"/>
      <c r="AK120" s="216"/>
      <c r="AL120" s="157">
        <v>304</v>
      </c>
      <c r="AM120" s="221" t="s">
        <v>57</v>
      </c>
      <c r="AN120" s="284" t="s">
        <v>57</v>
      </c>
      <c r="AO120" s="505">
        <f t="shared" si="9"/>
        <v>0.32688172043010755</v>
      </c>
      <c r="AP120" s="221" t="s">
        <v>57</v>
      </c>
      <c r="AQ120" s="284" t="s">
        <v>57</v>
      </c>
    </row>
    <row r="121" spans="1:43" ht="27.75" customHeight="1" x14ac:dyDescent="0.2">
      <c r="A121" s="1113" t="s">
        <v>818</v>
      </c>
      <c r="B121" s="1114" t="s">
        <v>820</v>
      </c>
      <c r="C121" s="1115" t="s">
        <v>23</v>
      </c>
      <c r="D121" s="1116" t="s">
        <v>75</v>
      </c>
      <c r="E121" s="1117">
        <v>2000000</v>
      </c>
      <c r="F121" s="1118" t="s">
        <v>57</v>
      </c>
      <c r="G121" s="1119" t="s">
        <v>57</v>
      </c>
      <c r="H121" s="1120">
        <v>0</v>
      </c>
      <c r="I121" s="1121" t="s">
        <v>57</v>
      </c>
      <c r="J121" s="1121" t="s">
        <v>57</v>
      </c>
      <c r="K121" s="1122">
        <v>0</v>
      </c>
      <c r="L121" s="1121" t="s">
        <v>57</v>
      </c>
      <c r="M121" s="1121" t="s">
        <v>57</v>
      </c>
      <c r="N121" s="1123">
        <v>0</v>
      </c>
      <c r="O121" s="1124" t="s">
        <v>57</v>
      </c>
      <c r="P121" s="1124" t="s">
        <v>57</v>
      </c>
      <c r="Q121" s="1115">
        <v>0</v>
      </c>
      <c r="R121" s="1124" t="s">
        <v>57</v>
      </c>
      <c r="S121" s="1124" t="s">
        <v>57</v>
      </c>
      <c r="T121" s="1123">
        <v>0</v>
      </c>
      <c r="U121" s="1124" t="s">
        <v>57</v>
      </c>
      <c r="V121" s="1125" t="s">
        <v>57</v>
      </c>
      <c r="W121" s="1049">
        <v>0</v>
      </c>
      <c r="X121" s="1050" t="s">
        <v>57</v>
      </c>
      <c r="Y121" s="1050" t="s">
        <v>57</v>
      </c>
      <c r="Z121" s="1126">
        <f t="shared" si="10"/>
        <v>0</v>
      </c>
      <c r="AA121" s="1127" t="s">
        <v>57</v>
      </c>
      <c r="AB121" s="1128" t="s">
        <v>57</v>
      </c>
      <c r="AC121" s="1129"/>
      <c r="AD121" s="1130"/>
      <c r="AE121" s="1130"/>
      <c r="AF121" s="1130"/>
      <c r="AG121" s="1130"/>
      <c r="AH121" s="1130"/>
      <c r="AI121" s="1130"/>
      <c r="AJ121" s="1130"/>
      <c r="AK121" s="1130"/>
      <c r="AL121" s="1123">
        <v>0</v>
      </c>
      <c r="AM121" s="1131" t="s">
        <v>57</v>
      </c>
      <c r="AN121" s="1132" t="s">
        <v>57</v>
      </c>
      <c r="AO121" s="1133">
        <f t="shared" si="9"/>
        <v>0</v>
      </c>
      <c r="AP121" s="1134" t="s">
        <v>57</v>
      </c>
      <c r="AQ121" s="1135" t="s">
        <v>57</v>
      </c>
    </row>
    <row r="122" spans="1:43" ht="27.75" customHeight="1" x14ac:dyDescent="0.2">
      <c r="A122" s="930" t="s">
        <v>819</v>
      </c>
      <c r="B122" s="887" t="s">
        <v>857</v>
      </c>
      <c r="C122" s="686" t="s">
        <v>23</v>
      </c>
      <c r="D122" s="888" t="s">
        <v>209</v>
      </c>
      <c r="E122" s="889">
        <v>2230</v>
      </c>
      <c r="F122" s="682" t="s">
        <v>57</v>
      </c>
      <c r="G122" s="691" t="s">
        <v>57</v>
      </c>
      <c r="H122" s="702">
        <v>0</v>
      </c>
      <c r="I122" s="683" t="s">
        <v>57</v>
      </c>
      <c r="J122" s="683" t="s">
        <v>57</v>
      </c>
      <c r="K122" s="681">
        <v>0</v>
      </c>
      <c r="L122" s="683" t="s">
        <v>57</v>
      </c>
      <c r="M122" s="683" t="s">
        <v>57</v>
      </c>
      <c r="N122" s="684">
        <v>0</v>
      </c>
      <c r="O122" s="685" t="s">
        <v>57</v>
      </c>
      <c r="P122" s="685" t="s">
        <v>57</v>
      </c>
      <c r="Q122" s="686">
        <v>0</v>
      </c>
      <c r="R122" s="685" t="s">
        <v>57</v>
      </c>
      <c r="S122" s="685" t="s">
        <v>57</v>
      </c>
      <c r="T122" s="684">
        <v>0</v>
      </c>
      <c r="U122" s="685" t="s">
        <v>57</v>
      </c>
      <c r="V122" s="703" t="s">
        <v>57</v>
      </c>
      <c r="W122" s="921">
        <v>0</v>
      </c>
      <c r="X122" s="922" t="s">
        <v>57</v>
      </c>
      <c r="Y122" s="922" t="s">
        <v>57</v>
      </c>
      <c r="Z122" s="926">
        <f t="shared" si="10"/>
        <v>0</v>
      </c>
      <c r="AA122" s="1046" t="s">
        <v>57</v>
      </c>
      <c r="AB122" s="1047" t="s">
        <v>57</v>
      </c>
      <c r="AC122" s="893"/>
      <c r="AD122" s="894"/>
      <c r="AE122" s="894"/>
      <c r="AF122" s="894"/>
      <c r="AG122" s="894"/>
      <c r="AH122" s="894"/>
      <c r="AI122" s="894"/>
      <c r="AJ122" s="894"/>
      <c r="AK122" s="894"/>
      <c r="AL122" s="684">
        <v>0</v>
      </c>
      <c r="AM122" s="221" t="s">
        <v>57</v>
      </c>
      <c r="AN122" s="284" t="s">
        <v>57</v>
      </c>
      <c r="AO122" s="680">
        <f t="shared" si="9"/>
        <v>0</v>
      </c>
      <c r="AP122" s="407" t="s">
        <v>57</v>
      </c>
      <c r="AQ122" s="417" t="s">
        <v>57</v>
      </c>
    </row>
    <row r="123" spans="1:43" ht="27.75" customHeight="1" thickBot="1" x14ac:dyDescent="0.25">
      <c r="A123" s="931" t="s">
        <v>835</v>
      </c>
      <c r="B123" s="932" t="s">
        <v>836</v>
      </c>
      <c r="C123" s="933" t="s">
        <v>23</v>
      </c>
      <c r="D123" s="934" t="s">
        <v>40</v>
      </c>
      <c r="E123" s="935">
        <v>62</v>
      </c>
      <c r="F123" s="936" t="s">
        <v>57</v>
      </c>
      <c r="G123" s="937" t="s">
        <v>57</v>
      </c>
      <c r="H123" s="938">
        <v>0</v>
      </c>
      <c r="I123" s="939" t="s">
        <v>57</v>
      </c>
      <c r="J123" s="939" t="s">
        <v>57</v>
      </c>
      <c r="K123" s="940">
        <v>0</v>
      </c>
      <c r="L123" s="939" t="s">
        <v>57</v>
      </c>
      <c r="M123" s="939" t="s">
        <v>57</v>
      </c>
      <c r="N123" s="941">
        <v>0</v>
      </c>
      <c r="O123" s="942" t="s">
        <v>57</v>
      </c>
      <c r="P123" s="942" t="s">
        <v>57</v>
      </c>
      <c r="Q123" s="933">
        <v>0</v>
      </c>
      <c r="R123" s="942" t="s">
        <v>57</v>
      </c>
      <c r="S123" s="942" t="s">
        <v>57</v>
      </c>
      <c r="T123" s="941">
        <v>0</v>
      </c>
      <c r="U123" s="942" t="s">
        <v>57</v>
      </c>
      <c r="V123" s="943" t="s">
        <v>57</v>
      </c>
      <c r="W123" s="944">
        <v>0</v>
      </c>
      <c r="X123" s="945" t="s">
        <v>57</v>
      </c>
      <c r="Y123" s="945" t="s">
        <v>57</v>
      </c>
      <c r="Z123" s="946">
        <f t="shared" si="10"/>
        <v>0</v>
      </c>
      <c r="AA123" s="517" t="s">
        <v>57</v>
      </c>
      <c r="AB123" s="1048" t="s">
        <v>57</v>
      </c>
      <c r="AC123" s="947"/>
      <c r="AD123" s="948"/>
      <c r="AE123" s="948"/>
      <c r="AF123" s="948"/>
      <c r="AG123" s="948"/>
      <c r="AH123" s="948"/>
      <c r="AI123" s="948"/>
      <c r="AJ123" s="948"/>
      <c r="AK123" s="948"/>
      <c r="AL123" s="941">
        <v>0</v>
      </c>
      <c r="AM123" s="1112" t="s">
        <v>57</v>
      </c>
      <c r="AN123" s="285" t="s">
        <v>57</v>
      </c>
      <c r="AO123" s="507">
        <f t="shared" si="9"/>
        <v>0</v>
      </c>
      <c r="AP123" s="1112" t="s">
        <v>57</v>
      </c>
      <c r="AQ123" s="285" t="s">
        <v>57</v>
      </c>
    </row>
    <row r="125" spans="1:43" ht="15.75" x14ac:dyDescent="0.25">
      <c r="A125" s="219" t="s">
        <v>399</v>
      </c>
      <c r="B125" s="220"/>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row>
    <row r="126" spans="1:43" ht="16.5" thickBot="1" x14ac:dyDescent="0.3">
      <c r="A126" s="1418" t="s">
        <v>333</v>
      </c>
      <c r="B126" s="1418"/>
      <c r="C126" s="1418"/>
      <c r="D126" s="1418"/>
      <c r="E126" s="1418"/>
      <c r="F126" s="1418"/>
      <c r="G126" s="1418"/>
      <c r="H126" s="1418"/>
      <c r="I126" s="1418"/>
      <c r="J126" s="1418"/>
      <c r="K126" s="1418"/>
      <c r="L126" s="1418"/>
      <c r="M126" s="1418"/>
      <c r="N126" s="1418"/>
      <c r="O126" s="1418"/>
      <c r="P126" s="1418"/>
      <c r="Q126" s="1418"/>
      <c r="R126" s="1418"/>
      <c r="S126" s="1418"/>
      <c r="T126" s="1418"/>
      <c r="U126" s="1418"/>
      <c r="V126" s="1418"/>
      <c r="W126" s="1418"/>
      <c r="X126" s="1418"/>
      <c r="Y126" s="1418"/>
      <c r="Z126" s="1418"/>
      <c r="AA126" s="1418"/>
      <c r="AB126" s="1418"/>
      <c r="AC126" s="1418"/>
      <c r="AD126" s="1418"/>
      <c r="AE126" s="1418"/>
      <c r="AF126" s="1418"/>
      <c r="AG126" s="1418"/>
      <c r="AH126" s="1418"/>
      <c r="AI126" s="1418"/>
      <c r="AJ126" s="1418"/>
      <c r="AK126" s="1418"/>
      <c r="AL126" s="1418"/>
      <c r="AM126" s="1418"/>
      <c r="AN126" s="1418"/>
      <c r="AO126" s="1418"/>
      <c r="AP126" s="1418"/>
      <c r="AQ126" s="1418"/>
    </row>
    <row r="127" spans="1:43" s="6" customFormat="1" ht="23.25" customHeight="1" x14ac:dyDescent="0.2">
      <c r="A127" s="1214" t="s">
        <v>19</v>
      </c>
      <c r="B127" s="1217" t="s">
        <v>268</v>
      </c>
      <c r="C127" s="1217" t="s">
        <v>402</v>
      </c>
      <c r="D127" s="1219" t="s">
        <v>2</v>
      </c>
      <c r="E127" s="1194" t="s">
        <v>5</v>
      </c>
      <c r="F127" s="1195"/>
      <c r="G127" s="1196"/>
      <c r="H127" s="1205" t="s">
        <v>6</v>
      </c>
      <c r="I127" s="1171"/>
      <c r="J127" s="1171"/>
      <c r="K127" s="1171" t="s">
        <v>7</v>
      </c>
      <c r="L127" s="1171"/>
      <c r="M127" s="1171"/>
      <c r="N127" s="1171" t="s">
        <v>8</v>
      </c>
      <c r="O127" s="1171"/>
      <c r="P127" s="1171"/>
      <c r="Q127" s="1171" t="s">
        <v>9</v>
      </c>
      <c r="R127" s="1171"/>
      <c r="S127" s="1171"/>
      <c r="T127" s="1171" t="s">
        <v>10</v>
      </c>
      <c r="U127" s="1171"/>
      <c r="V127" s="1171"/>
      <c r="W127" s="1171" t="s">
        <v>11</v>
      </c>
      <c r="X127" s="1171"/>
      <c r="Y127" s="1171"/>
      <c r="Z127" s="1171" t="s">
        <v>12</v>
      </c>
      <c r="AA127" s="1171"/>
      <c r="AB127" s="1171"/>
      <c r="AC127" s="1171" t="s">
        <v>13</v>
      </c>
      <c r="AD127" s="1171"/>
      <c r="AE127" s="1171"/>
      <c r="AF127" s="1171" t="s">
        <v>14</v>
      </c>
      <c r="AG127" s="1171"/>
      <c r="AH127" s="1171"/>
      <c r="AI127" s="1171" t="s">
        <v>15</v>
      </c>
      <c r="AJ127" s="1171"/>
      <c r="AK127" s="1193"/>
      <c r="AL127" s="1194" t="s">
        <v>183</v>
      </c>
      <c r="AM127" s="1195"/>
      <c r="AN127" s="1196"/>
      <c r="AO127" s="1195" t="s">
        <v>189</v>
      </c>
      <c r="AP127" s="1195"/>
      <c r="AQ127" s="1196"/>
    </row>
    <row r="128" spans="1:43" ht="16.5" customHeight="1" x14ac:dyDescent="0.2">
      <c r="A128" s="1215"/>
      <c r="B128" s="1218"/>
      <c r="C128" s="1218"/>
      <c r="D128" s="1220"/>
      <c r="E128" s="1197"/>
      <c r="F128" s="1198"/>
      <c r="G128" s="1199"/>
      <c r="H128" s="1419" t="s">
        <v>0</v>
      </c>
      <c r="I128" s="1420"/>
      <c r="J128" s="1420"/>
      <c r="K128" s="1420"/>
      <c r="L128" s="1420"/>
      <c r="M128" s="1420"/>
      <c r="N128" s="1420"/>
      <c r="O128" s="1420"/>
      <c r="P128" s="1420"/>
      <c r="Q128" s="1420"/>
      <c r="R128" s="1420"/>
      <c r="S128" s="1420"/>
      <c r="T128" s="1420"/>
      <c r="U128" s="1420"/>
      <c r="V128" s="1420"/>
      <c r="W128" s="1420"/>
      <c r="X128" s="1420"/>
      <c r="Y128" s="1420"/>
      <c r="Z128" s="1420"/>
      <c r="AA128" s="1420"/>
      <c r="AB128" s="1420"/>
      <c r="AC128" s="1420"/>
      <c r="AD128" s="1420"/>
      <c r="AE128" s="1420"/>
      <c r="AF128" s="1420"/>
      <c r="AG128" s="1420"/>
      <c r="AH128" s="1420"/>
      <c r="AI128" s="1420"/>
      <c r="AJ128" s="1420"/>
      <c r="AK128" s="1421"/>
      <c r="AL128" s="1197"/>
      <c r="AM128" s="1198"/>
      <c r="AN128" s="1199"/>
      <c r="AO128" s="1198"/>
      <c r="AP128" s="1198"/>
      <c r="AQ128" s="1199"/>
    </row>
    <row r="129" spans="1:43" ht="21.75" customHeight="1" thickBot="1" x14ac:dyDescent="0.25">
      <c r="A129" s="1215"/>
      <c r="B129" s="1218"/>
      <c r="C129" s="1218"/>
      <c r="D129" s="1220"/>
      <c r="E129" s="73" t="s">
        <v>18</v>
      </c>
      <c r="F129" s="67" t="s">
        <v>16</v>
      </c>
      <c r="G129" s="275" t="s">
        <v>17</v>
      </c>
      <c r="H129" s="279" t="s">
        <v>18</v>
      </c>
      <c r="I129" s="67" t="s">
        <v>16</v>
      </c>
      <c r="J129" s="67" t="s">
        <v>17</v>
      </c>
      <c r="K129" s="67" t="s">
        <v>18</v>
      </c>
      <c r="L129" s="67" t="s">
        <v>16</v>
      </c>
      <c r="M129" s="67" t="s">
        <v>17</v>
      </c>
      <c r="N129" s="67" t="s">
        <v>18</v>
      </c>
      <c r="O129" s="67" t="s">
        <v>16</v>
      </c>
      <c r="P129" s="67" t="s">
        <v>17</v>
      </c>
      <c r="Q129" s="67" t="s">
        <v>18</v>
      </c>
      <c r="R129" s="67" t="s">
        <v>16</v>
      </c>
      <c r="S129" s="67" t="s">
        <v>17</v>
      </c>
      <c r="T129" s="67" t="s">
        <v>18</v>
      </c>
      <c r="U129" s="67" t="s">
        <v>16</v>
      </c>
      <c r="V129" s="67" t="s">
        <v>17</v>
      </c>
      <c r="W129" s="67" t="s">
        <v>18</v>
      </c>
      <c r="X129" s="67" t="s">
        <v>16</v>
      </c>
      <c r="Y129" s="67" t="s">
        <v>17</v>
      </c>
      <c r="Z129" s="67" t="s">
        <v>18</v>
      </c>
      <c r="AA129" s="67" t="s">
        <v>16</v>
      </c>
      <c r="AB129" s="67" t="s">
        <v>17</v>
      </c>
      <c r="AC129" s="67" t="s">
        <v>18</v>
      </c>
      <c r="AD129" s="67" t="s">
        <v>16</v>
      </c>
      <c r="AE129" s="67" t="s">
        <v>17</v>
      </c>
      <c r="AF129" s="67" t="s">
        <v>18</v>
      </c>
      <c r="AG129" s="67" t="s">
        <v>16</v>
      </c>
      <c r="AH129" s="67" t="s">
        <v>17</v>
      </c>
      <c r="AI129" s="67" t="s">
        <v>18</v>
      </c>
      <c r="AJ129" s="67" t="s">
        <v>16</v>
      </c>
      <c r="AK129" s="274" t="s">
        <v>17</v>
      </c>
      <c r="AL129" s="73" t="s">
        <v>279</v>
      </c>
      <c r="AM129" s="67" t="s">
        <v>16</v>
      </c>
      <c r="AN129" s="275" t="s">
        <v>17</v>
      </c>
      <c r="AO129" s="279" t="s">
        <v>279</v>
      </c>
      <c r="AP129" s="67" t="s">
        <v>16</v>
      </c>
      <c r="AQ129" s="275" t="s">
        <v>17</v>
      </c>
    </row>
    <row r="130" spans="1:43" ht="36" customHeight="1" x14ac:dyDescent="0.2">
      <c r="A130" s="742">
        <v>1</v>
      </c>
      <c r="B130" s="277" t="s">
        <v>334</v>
      </c>
      <c r="C130" s="740" t="s">
        <v>23</v>
      </c>
      <c r="D130" s="741" t="s">
        <v>40</v>
      </c>
      <c r="E130" s="282" t="s">
        <v>57</v>
      </c>
      <c r="F130" s="727" t="s">
        <v>57</v>
      </c>
      <c r="G130" s="283" t="s">
        <v>57</v>
      </c>
      <c r="H130" s="281">
        <v>0</v>
      </c>
      <c r="I130" s="740">
        <v>0</v>
      </c>
      <c r="J130" s="740">
        <v>0</v>
      </c>
      <c r="K130" s="755">
        <v>44</v>
      </c>
      <c r="L130" s="323" t="s">
        <v>57</v>
      </c>
      <c r="M130" s="323" t="s">
        <v>57</v>
      </c>
      <c r="N130" s="336">
        <v>5142</v>
      </c>
      <c r="O130" s="323" t="s">
        <v>57</v>
      </c>
      <c r="P130" s="323" t="s">
        <v>57</v>
      </c>
      <c r="Q130" s="383">
        <v>1965.1599999999999</v>
      </c>
      <c r="R130" s="323" t="s">
        <v>57</v>
      </c>
      <c r="S130" s="323" t="s">
        <v>57</v>
      </c>
      <c r="T130" s="383">
        <v>3330.3700000000008</v>
      </c>
      <c r="U130" s="323" t="s">
        <v>57</v>
      </c>
      <c r="V130" s="323" t="s">
        <v>57</v>
      </c>
      <c r="W130" s="752">
        <v>4500.5599999999995</v>
      </c>
      <c r="X130" s="1040" t="s">
        <v>57</v>
      </c>
      <c r="Y130" s="1040" t="s">
        <v>57</v>
      </c>
      <c r="Z130" s="854">
        <f>AL130-W130-T130-Q130-N130-K130</f>
        <v>3144.2400000000016</v>
      </c>
      <c r="AA130" s="511" t="s">
        <v>57</v>
      </c>
      <c r="AB130" s="511" t="s">
        <v>57</v>
      </c>
      <c r="AC130" s="596"/>
      <c r="AD130" s="596"/>
      <c r="AE130" s="596"/>
      <c r="AF130" s="596"/>
      <c r="AG130" s="596"/>
      <c r="AH130" s="596"/>
      <c r="AI130" s="596"/>
      <c r="AJ130" s="596"/>
      <c r="AK130" s="597"/>
      <c r="AL130" s="923">
        <v>18126.330000000002</v>
      </c>
      <c r="AM130" s="750" t="s">
        <v>57</v>
      </c>
      <c r="AN130" s="286" t="s">
        <v>57</v>
      </c>
      <c r="AO130" s="281" t="s">
        <v>542</v>
      </c>
      <c r="AP130" s="740" t="s">
        <v>542</v>
      </c>
      <c r="AQ130" s="748" t="s">
        <v>542</v>
      </c>
    </row>
    <row r="131" spans="1:43" ht="36" customHeight="1" x14ac:dyDescent="0.2">
      <c r="A131" s="133">
        <v>2</v>
      </c>
      <c r="B131" s="104" t="s">
        <v>335</v>
      </c>
      <c r="C131" s="41" t="s">
        <v>23</v>
      </c>
      <c r="D131" s="161" t="s">
        <v>40</v>
      </c>
      <c r="E131" s="184" t="s">
        <v>57</v>
      </c>
      <c r="F131" s="112" t="s">
        <v>57</v>
      </c>
      <c r="G131" s="185" t="s">
        <v>57</v>
      </c>
      <c r="H131" s="39">
        <v>0</v>
      </c>
      <c r="I131" s="221" t="s">
        <v>57</v>
      </c>
      <c r="J131" s="221" t="s">
        <v>57</v>
      </c>
      <c r="K131" s="48">
        <v>0</v>
      </c>
      <c r="L131" s="222" t="s">
        <v>57</v>
      </c>
      <c r="M131" s="222" t="s">
        <v>57</v>
      </c>
      <c r="N131" s="337">
        <v>368</v>
      </c>
      <c r="O131" s="222" t="s">
        <v>57</v>
      </c>
      <c r="P131" s="222" t="s">
        <v>57</v>
      </c>
      <c r="Q131" s="131">
        <v>150</v>
      </c>
      <c r="R131" s="222" t="s">
        <v>57</v>
      </c>
      <c r="S131" s="222" t="s">
        <v>57</v>
      </c>
      <c r="T131" s="131">
        <v>123</v>
      </c>
      <c r="U131" s="222" t="s">
        <v>57</v>
      </c>
      <c r="V131" s="222" t="s">
        <v>57</v>
      </c>
      <c r="W131" s="112">
        <v>47</v>
      </c>
      <c r="X131" s="221" t="s">
        <v>57</v>
      </c>
      <c r="Y131" s="221" t="s">
        <v>57</v>
      </c>
      <c r="Z131" s="496">
        <f t="shared" ref="Z131:Z138" si="11">AL131-W131-T131-Q131-N131-K131</f>
        <v>111</v>
      </c>
      <c r="AA131" s="512" t="s">
        <v>57</v>
      </c>
      <c r="AB131" s="512" t="s">
        <v>57</v>
      </c>
      <c r="AC131" s="105"/>
      <c r="AD131" s="105"/>
      <c r="AE131" s="105"/>
      <c r="AF131" s="105"/>
      <c r="AG131" s="105"/>
      <c r="AH131" s="105"/>
      <c r="AI131" s="105"/>
      <c r="AJ131" s="105"/>
      <c r="AK131" s="228"/>
      <c r="AL131" s="95">
        <v>799</v>
      </c>
      <c r="AM131" s="221" t="s">
        <v>57</v>
      </c>
      <c r="AN131" s="284" t="s">
        <v>57</v>
      </c>
      <c r="AO131" s="41" t="s">
        <v>542</v>
      </c>
      <c r="AP131" s="41" t="s">
        <v>542</v>
      </c>
      <c r="AQ131" s="108" t="s">
        <v>542</v>
      </c>
    </row>
    <row r="132" spans="1:43" ht="27" customHeight="1" x14ac:dyDescent="0.2">
      <c r="A132" s="133">
        <v>3</v>
      </c>
      <c r="B132" s="104" t="s">
        <v>336</v>
      </c>
      <c r="C132" s="41" t="s">
        <v>23</v>
      </c>
      <c r="D132" s="161" t="s">
        <v>52</v>
      </c>
      <c r="E132" s="184" t="s">
        <v>57</v>
      </c>
      <c r="F132" s="112" t="s">
        <v>57</v>
      </c>
      <c r="G132" s="185" t="s">
        <v>57</v>
      </c>
      <c r="H132" s="39">
        <v>0</v>
      </c>
      <c r="I132" s="41">
        <v>0</v>
      </c>
      <c r="J132" s="41">
        <v>0</v>
      </c>
      <c r="K132" s="48">
        <v>0</v>
      </c>
      <c r="L132" s="48">
        <v>0</v>
      </c>
      <c r="M132" s="48">
        <v>0</v>
      </c>
      <c r="N132" s="131">
        <v>372</v>
      </c>
      <c r="O132" s="222" t="s">
        <v>57</v>
      </c>
      <c r="P132" s="222" t="s">
        <v>57</v>
      </c>
      <c r="Q132" s="131">
        <v>171</v>
      </c>
      <c r="R132" s="222" t="s">
        <v>57</v>
      </c>
      <c r="S132" s="222" t="s">
        <v>57</v>
      </c>
      <c r="T132" s="131">
        <v>257</v>
      </c>
      <c r="U132" s="222" t="s">
        <v>57</v>
      </c>
      <c r="V132" s="222" t="s">
        <v>57</v>
      </c>
      <c r="W132" s="112">
        <v>263</v>
      </c>
      <c r="X132" s="221" t="s">
        <v>57</v>
      </c>
      <c r="Y132" s="221" t="s">
        <v>57</v>
      </c>
      <c r="Z132" s="496">
        <f t="shared" si="11"/>
        <v>94</v>
      </c>
      <c r="AA132" s="512" t="s">
        <v>57</v>
      </c>
      <c r="AB132" s="512" t="s">
        <v>57</v>
      </c>
      <c r="AC132" s="105"/>
      <c r="AD132" s="105"/>
      <c r="AE132" s="105"/>
      <c r="AF132" s="105"/>
      <c r="AG132" s="105"/>
      <c r="AH132" s="105"/>
      <c r="AI132" s="105"/>
      <c r="AJ132" s="105"/>
      <c r="AK132" s="228"/>
      <c r="AL132" s="157">
        <v>1157</v>
      </c>
      <c r="AM132" s="221" t="s">
        <v>57</v>
      </c>
      <c r="AN132" s="284" t="s">
        <v>57</v>
      </c>
      <c r="AO132" s="41" t="s">
        <v>542</v>
      </c>
      <c r="AP132" s="41" t="s">
        <v>542</v>
      </c>
      <c r="AQ132" s="108" t="s">
        <v>542</v>
      </c>
    </row>
    <row r="133" spans="1:43" ht="29.25" customHeight="1" x14ac:dyDescent="0.2">
      <c r="A133" s="133">
        <v>4</v>
      </c>
      <c r="B133" s="104" t="s">
        <v>337</v>
      </c>
      <c r="C133" s="41" t="s">
        <v>23</v>
      </c>
      <c r="D133" s="161" t="s">
        <v>40</v>
      </c>
      <c r="E133" s="184" t="s">
        <v>57</v>
      </c>
      <c r="F133" s="112" t="s">
        <v>57</v>
      </c>
      <c r="G133" s="185" t="s">
        <v>57</v>
      </c>
      <c r="H133" s="39">
        <v>0</v>
      </c>
      <c r="I133" s="221" t="s">
        <v>57</v>
      </c>
      <c r="J133" s="221" t="s">
        <v>57</v>
      </c>
      <c r="K133" s="48">
        <v>0</v>
      </c>
      <c r="L133" s="222" t="s">
        <v>57</v>
      </c>
      <c r="M133" s="222" t="s">
        <v>57</v>
      </c>
      <c r="N133" s="131">
        <v>1</v>
      </c>
      <c r="O133" s="222" t="s">
        <v>57</v>
      </c>
      <c r="P133" s="222" t="s">
        <v>57</v>
      </c>
      <c r="Q133" s="131">
        <v>2</v>
      </c>
      <c r="R133" s="222" t="s">
        <v>57</v>
      </c>
      <c r="S133" s="222" t="s">
        <v>57</v>
      </c>
      <c r="T133" s="131">
        <v>2</v>
      </c>
      <c r="U133" s="222" t="s">
        <v>57</v>
      </c>
      <c r="V133" s="222" t="s">
        <v>57</v>
      </c>
      <c r="W133" s="112">
        <v>2</v>
      </c>
      <c r="X133" s="221" t="s">
        <v>57</v>
      </c>
      <c r="Y133" s="221" t="s">
        <v>57</v>
      </c>
      <c r="Z133" s="496">
        <f t="shared" si="11"/>
        <v>1</v>
      </c>
      <c r="AA133" s="512" t="s">
        <v>57</v>
      </c>
      <c r="AB133" s="512" t="s">
        <v>57</v>
      </c>
      <c r="AC133" s="105"/>
      <c r="AD133" s="105"/>
      <c r="AE133" s="105"/>
      <c r="AF133" s="105"/>
      <c r="AG133" s="105"/>
      <c r="AH133" s="105"/>
      <c r="AI133" s="105"/>
      <c r="AJ133" s="105"/>
      <c r="AK133" s="228"/>
      <c r="AL133" s="95">
        <v>8</v>
      </c>
      <c r="AM133" s="221" t="s">
        <v>57</v>
      </c>
      <c r="AN133" s="284" t="s">
        <v>57</v>
      </c>
      <c r="AO133" s="41" t="s">
        <v>542</v>
      </c>
      <c r="AP133" s="41" t="s">
        <v>542</v>
      </c>
      <c r="AQ133" s="108" t="s">
        <v>542</v>
      </c>
    </row>
    <row r="134" spans="1:43" ht="37.5" customHeight="1" x14ac:dyDescent="0.2">
      <c r="A134" s="133">
        <v>5</v>
      </c>
      <c r="B134" s="104" t="s">
        <v>338</v>
      </c>
      <c r="C134" s="41" t="s">
        <v>23</v>
      </c>
      <c r="D134" s="161" t="s">
        <v>40</v>
      </c>
      <c r="E134" s="184" t="s">
        <v>57</v>
      </c>
      <c r="F134" s="112" t="s">
        <v>57</v>
      </c>
      <c r="G134" s="185" t="s">
        <v>57</v>
      </c>
      <c r="H134" s="39">
        <v>0</v>
      </c>
      <c r="I134" s="221" t="s">
        <v>57</v>
      </c>
      <c r="J134" s="221" t="s">
        <v>57</v>
      </c>
      <c r="K134" s="48">
        <v>0</v>
      </c>
      <c r="L134" s="222" t="s">
        <v>57</v>
      </c>
      <c r="M134" s="222" t="s">
        <v>57</v>
      </c>
      <c r="N134" s="131">
        <v>3</v>
      </c>
      <c r="O134" s="222" t="s">
        <v>57</v>
      </c>
      <c r="P134" s="222" t="s">
        <v>57</v>
      </c>
      <c r="Q134" s="131">
        <v>0</v>
      </c>
      <c r="R134" s="222" t="s">
        <v>57</v>
      </c>
      <c r="S134" s="222" t="s">
        <v>57</v>
      </c>
      <c r="T134" s="131">
        <v>3</v>
      </c>
      <c r="U134" s="222" t="s">
        <v>57</v>
      </c>
      <c r="V134" s="222" t="s">
        <v>57</v>
      </c>
      <c r="W134" s="112">
        <v>9</v>
      </c>
      <c r="X134" s="221" t="s">
        <v>57</v>
      </c>
      <c r="Y134" s="221" t="s">
        <v>57</v>
      </c>
      <c r="Z134" s="496">
        <f t="shared" si="11"/>
        <v>4</v>
      </c>
      <c r="AA134" s="512" t="s">
        <v>57</v>
      </c>
      <c r="AB134" s="512" t="s">
        <v>57</v>
      </c>
      <c r="AC134" s="105"/>
      <c r="AD134" s="105"/>
      <c r="AE134" s="105"/>
      <c r="AF134" s="105"/>
      <c r="AG134" s="105"/>
      <c r="AH134" s="105"/>
      <c r="AI134" s="105"/>
      <c r="AJ134" s="105"/>
      <c r="AK134" s="228"/>
      <c r="AL134" s="157">
        <v>19</v>
      </c>
      <c r="AM134" s="221" t="s">
        <v>57</v>
      </c>
      <c r="AN134" s="284" t="s">
        <v>57</v>
      </c>
      <c r="AO134" s="41" t="s">
        <v>542</v>
      </c>
      <c r="AP134" s="41" t="s">
        <v>542</v>
      </c>
      <c r="AQ134" s="108" t="s">
        <v>542</v>
      </c>
    </row>
    <row r="135" spans="1:43" ht="27.75" customHeight="1" x14ac:dyDescent="0.2">
      <c r="A135" s="133">
        <v>6</v>
      </c>
      <c r="B135" s="104" t="s">
        <v>339</v>
      </c>
      <c r="C135" s="41" t="s">
        <v>23</v>
      </c>
      <c r="D135" s="161" t="s">
        <v>40</v>
      </c>
      <c r="E135" s="184" t="s">
        <v>57</v>
      </c>
      <c r="F135" s="112" t="s">
        <v>57</v>
      </c>
      <c r="G135" s="185" t="s">
        <v>57</v>
      </c>
      <c r="H135" s="39">
        <v>0</v>
      </c>
      <c r="I135" s="221" t="s">
        <v>57</v>
      </c>
      <c r="J135" s="221" t="s">
        <v>57</v>
      </c>
      <c r="K135" s="48">
        <v>0</v>
      </c>
      <c r="L135" s="222" t="s">
        <v>57</v>
      </c>
      <c r="M135" s="222" t="s">
        <v>57</v>
      </c>
      <c r="N135" s="131">
        <v>0</v>
      </c>
      <c r="O135" s="222" t="s">
        <v>57</v>
      </c>
      <c r="P135" s="222" t="s">
        <v>57</v>
      </c>
      <c r="Q135" s="131">
        <v>1</v>
      </c>
      <c r="R135" s="222" t="s">
        <v>57</v>
      </c>
      <c r="S135" s="222" t="s">
        <v>57</v>
      </c>
      <c r="T135" s="131">
        <v>8</v>
      </c>
      <c r="U135" s="222" t="s">
        <v>57</v>
      </c>
      <c r="V135" s="222" t="s">
        <v>57</v>
      </c>
      <c r="W135" s="112">
        <v>4</v>
      </c>
      <c r="X135" s="221" t="s">
        <v>57</v>
      </c>
      <c r="Y135" s="221" t="s">
        <v>57</v>
      </c>
      <c r="Z135" s="496">
        <f t="shared" si="11"/>
        <v>5</v>
      </c>
      <c r="AA135" s="512" t="s">
        <v>57</v>
      </c>
      <c r="AB135" s="512" t="s">
        <v>57</v>
      </c>
      <c r="AC135" s="105"/>
      <c r="AD135" s="105"/>
      <c r="AE135" s="105"/>
      <c r="AF135" s="105"/>
      <c r="AG135" s="105"/>
      <c r="AH135" s="105"/>
      <c r="AI135" s="105"/>
      <c r="AJ135" s="105"/>
      <c r="AK135" s="228"/>
      <c r="AL135" s="95">
        <v>18</v>
      </c>
      <c r="AM135" s="221" t="s">
        <v>57</v>
      </c>
      <c r="AN135" s="284" t="s">
        <v>57</v>
      </c>
      <c r="AO135" s="41" t="s">
        <v>542</v>
      </c>
      <c r="AP135" s="41" t="s">
        <v>542</v>
      </c>
      <c r="AQ135" s="108" t="s">
        <v>542</v>
      </c>
    </row>
    <row r="136" spans="1:43" ht="35.25" customHeight="1" x14ac:dyDescent="0.2">
      <c r="A136" s="133">
        <v>7</v>
      </c>
      <c r="B136" s="104" t="s">
        <v>340</v>
      </c>
      <c r="C136" s="41" t="s">
        <v>23</v>
      </c>
      <c r="D136" s="161" t="s">
        <v>52</v>
      </c>
      <c r="E136" s="184" t="s">
        <v>57</v>
      </c>
      <c r="F136" s="112" t="s">
        <v>57</v>
      </c>
      <c r="G136" s="185" t="s">
        <v>57</v>
      </c>
      <c r="H136" s="39">
        <v>0</v>
      </c>
      <c r="I136" s="41">
        <v>0</v>
      </c>
      <c r="J136" s="41">
        <v>0</v>
      </c>
      <c r="K136" s="223">
        <v>12</v>
      </c>
      <c r="L136" s="222" t="s">
        <v>57</v>
      </c>
      <c r="M136" s="222" t="s">
        <v>57</v>
      </c>
      <c r="N136" s="338">
        <v>1854</v>
      </c>
      <c r="O136" s="339" t="s">
        <v>57</v>
      </c>
      <c r="P136" s="339" t="s">
        <v>57</v>
      </c>
      <c r="Q136" s="131">
        <v>829</v>
      </c>
      <c r="R136" s="339" t="s">
        <v>57</v>
      </c>
      <c r="S136" s="339" t="s">
        <v>57</v>
      </c>
      <c r="T136" s="131">
        <v>834</v>
      </c>
      <c r="U136" s="339" t="s">
        <v>57</v>
      </c>
      <c r="V136" s="339" t="s">
        <v>57</v>
      </c>
      <c r="W136" s="112">
        <v>1584</v>
      </c>
      <c r="X136" s="221" t="s">
        <v>57</v>
      </c>
      <c r="Y136" s="221" t="s">
        <v>57</v>
      </c>
      <c r="Z136" s="496">
        <f t="shared" si="11"/>
        <v>251</v>
      </c>
      <c r="AA136" s="512" t="s">
        <v>57</v>
      </c>
      <c r="AB136" s="512" t="s">
        <v>57</v>
      </c>
      <c r="AC136" s="105"/>
      <c r="AD136" s="105"/>
      <c r="AE136" s="105"/>
      <c r="AF136" s="105"/>
      <c r="AG136" s="105"/>
      <c r="AH136" s="105"/>
      <c r="AI136" s="105"/>
      <c r="AJ136" s="105"/>
      <c r="AK136" s="228"/>
      <c r="AL136" s="157">
        <v>5364</v>
      </c>
      <c r="AM136" s="221" t="s">
        <v>57</v>
      </c>
      <c r="AN136" s="284" t="s">
        <v>57</v>
      </c>
      <c r="AO136" s="41" t="s">
        <v>542</v>
      </c>
      <c r="AP136" s="41" t="s">
        <v>542</v>
      </c>
      <c r="AQ136" s="108" t="s">
        <v>542</v>
      </c>
    </row>
    <row r="137" spans="1:43" ht="33.75" customHeight="1" x14ac:dyDescent="0.2">
      <c r="A137" s="133">
        <v>8</v>
      </c>
      <c r="B137" s="104" t="s">
        <v>341</v>
      </c>
      <c r="C137" s="41" t="s">
        <v>23</v>
      </c>
      <c r="D137" s="161" t="s">
        <v>40</v>
      </c>
      <c r="E137" s="184" t="s">
        <v>57</v>
      </c>
      <c r="F137" s="112" t="s">
        <v>57</v>
      </c>
      <c r="G137" s="185" t="s">
        <v>57</v>
      </c>
      <c r="H137" s="39">
        <v>0</v>
      </c>
      <c r="I137" s="221" t="s">
        <v>57</v>
      </c>
      <c r="J137" s="221" t="s">
        <v>57</v>
      </c>
      <c r="K137" s="48">
        <v>0</v>
      </c>
      <c r="L137" s="222" t="s">
        <v>57</v>
      </c>
      <c r="M137" s="222" t="s">
        <v>57</v>
      </c>
      <c r="N137" s="337">
        <v>550699</v>
      </c>
      <c r="O137" s="222" t="s">
        <v>57</v>
      </c>
      <c r="P137" s="222" t="s">
        <v>57</v>
      </c>
      <c r="Q137" s="131">
        <v>283246</v>
      </c>
      <c r="R137" s="222" t="s">
        <v>57</v>
      </c>
      <c r="S137" s="222" t="s">
        <v>57</v>
      </c>
      <c r="T137" s="131">
        <v>414987</v>
      </c>
      <c r="U137" s="222" t="s">
        <v>57</v>
      </c>
      <c r="V137" s="222" t="s">
        <v>57</v>
      </c>
      <c r="W137" s="112">
        <v>296731</v>
      </c>
      <c r="X137" s="221" t="s">
        <v>57</v>
      </c>
      <c r="Y137" s="221" t="s">
        <v>57</v>
      </c>
      <c r="Z137" s="496">
        <f t="shared" si="11"/>
        <v>271914</v>
      </c>
      <c r="AA137" s="512" t="s">
        <v>57</v>
      </c>
      <c r="AB137" s="512" t="s">
        <v>57</v>
      </c>
      <c r="AC137" s="105"/>
      <c r="AD137" s="105"/>
      <c r="AE137" s="105"/>
      <c r="AF137" s="105"/>
      <c r="AG137" s="105"/>
      <c r="AH137" s="105"/>
      <c r="AI137" s="105"/>
      <c r="AJ137" s="105"/>
      <c r="AK137" s="228"/>
      <c r="AL137" s="157">
        <v>1817577</v>
      </c>
      <c r="AM137" s="221" t="s">
        <v>57</v>
      </c>
      <c r="AN137" s="284" t="s">
        <v>57</v>
      </c>
      <c r="AO137" s="41" t="s">
        <v>542</v>
      </c>
      <c r="AP137" s="41" t="s">
        <v>542</v>
      </c>
      <c r="AQ137" s="108" t="s">
        <v>542</v>
      </c>
    </row>
    <row r="138" spans="1:43" ht="37.5" customHeight="1" thickBot="1" x14ac:dyDescent="0.25">
      <c r="A138" s="743">
        <v>9</v>
      </c>
      <c r="B138" s="106" t="s">
        <v>342</v>
      </c>
      <c r="C138" s="733" t="s">
        <v>23</v>
      </c>
      <c r="D138" s="735" t="s">
        <v>40</v>
      </c>
      <c r="E138" s="270" t="s">
        <v>57</v>
      </c>
      <c r="F138" s="728" t="s">
        <v>57</v>
      </c>
      <c r="G138" s="187" t="s">
        <v>57</v>
      </c>
      <c r="H138" s="759">
        <v>0</v>
      </c>
      <c r="I138" s="751" t="s">
        <v>57</v>
      </c>
      <c r="J138" s="751" t="s">
        <v>57</v>
      </c>
      <c r="K138" s="756">
        <v>0</v>
      </c>
      <c r="L138" s="225" t="s">
        <v>57</v>
      </c>
      <c r="M138" s="225" t="s">
        <v>57</v>
      </c>
      <c r="N138" s="144">
        <v>1</v>
      </c>
      <c r="O138" s="225" t="s">
        <v>57</v>
      </c>
      <c r="P138" s="225" t="s">
        <v>57</v>
      </c>
      <c r="Q138" s="144">
        <v>1</v>
      </c>
      <c r="R138" s="225" t="s">
        <v>57</v>
      </c>
      <c r="S138" s="225" t="s">
        <v>57</v>
      </c>
      <c r="T138" s="144">
        <v>0</v>
      </c>
      <c r="U138" s="225" t="s">
        <v>57</v>
      </c>
      <c r="V138" s="225" t="s">
        <v>57</v>
      </c>
      <c r="W138" s="728">
        <v>2</v>
      </c>
      <c r="X138" s="1041" t="s">
        <v>57</v>
      </c>
      <c r="Y138" s="1041" t="s">
        <v>57</v>
      </c>
      <c r="Z138" s="1163">
        <f t="shared" si="11"/>
        <v>1</v>
      </c>
      <c r="AA138" s="517" t="s">
        <v>57</v>
      </c>
      <c r="AB138" s="517" t="s">
        <v>57</v>
      </c>
      <c r="AC138" s="107"/>
      <c r="AD138" s="107"/>
      <c r="AE138" s="107"/>
      <c r="AF138" s="107"/>
      <c r="AG138" s="107"/>
      <c r="AH138" s="107"/>
      <c r="AI138" s="107"/>
      <c r="AJ138" s="107"/>
      <c r="AK138" s="229"/>
      <c r="AL138" s="168">
        <v>5</v>
      </c>
      <c r="AM138" s="751" t="s">
        <v>57</v>
      </c>
      <c r="AN138" s="285" t="s">
        <v>57</v>
      </c>
      <c r="AO138" s="733" t="s">
        <v>542</v>
      </c>
      <c r="AP138" s="733" t="s">
        <v>542</v>
      </c>
      <c r="AQ138" s="760" t="s">
        <v>542</v>
      </c>
    </row>
  </sheetData>
  <mergeCells count="231">
    <mergeCell ref="A1:AQ1"/>
    <mergeCell ref="A3:AQ3"/>
    <mergeCell ref="A4:A6"/>
    <mergeCell ref="B4:B6"/>
    <mergeCell ref="C4:C6"/>
    <mergeCell ref="D4:D6"/>
    <mergeCell ref="E4:G5"/>
    <mergeCell ref="H4:J4"/>
    <mergeCell ref="K4:M4"/>
    <mergeCell ref="N4:P4"/>
    <mergeCell ref="AI4:AK4"/>
    <mergeCell ref="AL4:AN5"/>
    <mergeCell ref="AO4:AQ5"/>
    <mergeCell ref="H5:AK5"/>
    <mergeCell ref="Z12:AB12"/>
    <mergeCell ref="Z13:AB13"/>
    <mergeCell ref="Q4:S4"/>
    <mergeCell ref="T4:V4"/>
    <mergeCell ref="W4:Y4"/>
    <mergeCell ref="Z4:AB4"/>
    <mergeCell ref="AC4:AE4"/>
    <mergeCell ref="AF4:AH4"/>
    <mergeCell ref="A16:AQ16"/>
    <mergeCell ref="A17:A19"/>
    <mergeCell ref="B17:B19"/>
    <mergeCell ref="C17:C19"/>
    <mergeCell ref="D17:D19"/>
    <mergeCell ref="E17:G18"/>
    <mergeCell ref="H17:J17"/>
    <mergeCell ref="K17:M17"/>
    <mergeCell ref="N17:P17"/>
    <mergeCell ref="Q17:S17"/>
    <mergeCell ref="AL17:AN18"/>
    <mergeCell ref="AO17:AQ18"/>
    <mergeCell ref="H18:AK18"/>
    <mergeCell ref="A26:AQ26"/>
    <mergeCell ref="A27:A29"/>
    <mergeCell ref="B27:B29"/>
    <mergeCell ref="C27:C29"/>
    <mergeCell ref="D27:D29"/>
    <mergeCell ref="E27:G28"/>
    <mergeCell ref="H27:J27"/>
    <mergeCell ref="T17:V17"/>
    <mergeCell ref="W17:Y17"/>
    <mergeCell ref="Z17:AB17"/>
    <mergeCell ref="AC17:AE17"/>
    <mergeCell ref="AF17:AH17"/>
    <mergeCell ref="AI17:AK17"/>
    <mergeCell ref="AC27:AE27"/>
    <mergeCell ref="AF27:AH27"/>
    <mergeCell ref="AI27:AK27"/>
    <mergeCell ref="AL27:AN28"/>
    <mergeCell ref="AO27:AQ28"/>
    <mergeCell ref="H28:AK28"/>
    <mergeCell ref="K27:M27"/>
    <mergeCell ref="N27:P27"/>
    <mergeCell ref="Q27:S27"/>
    <mergeCell ref="T27:V27"/>
    <mergeCell ref="W27:Y27"/>
    <mergeCell ref="Z27:AB27"/>
    <mergeCell ref="A34:AQ34"/>
    <mergeCell ref="A35:A37"/>
    <mergeCell ref="B35:B37"/>
    <mergeCell ref="C35:C37"/>
    <mergeCell ref="D35:D37"/>
    <mergeCell ref="E35:G36"/>
    <mergeCell ref="H35:J35"/>
    <mergeCell ref="K35:M35"/>
    <mergeCell ref="N35:P35"/>
    <mergeCell ref="Q35:S35"/>
    <mergeCell ref="AL35:AN36"/>
    <mergeCell ref="AO35:AQ36"/>
    <mergeCell ref="H36:AK36"/>
    <mergeCell ref="A44:AQ44"/>
    <mergeCell ref="A45:A47"/>
    <mergeCell ref="B45:B47"/>
    <mergeCell ref="C45:C47"/>
    <mergeCell ref="D45:D47"/>
    <mergeCell ref="E45:G46"/>
    <mergeCell ref="H45:J45"/>
    <mergeCell ref="T35:V35"/>
    <mergeCell ref="W35:Y35"/>
    <mergeCell ref="Z35:AB35"/>
    <mergeCell ref="AC35:AE35"/>
    <mergeCell ref="AF35:AH35"/>
    <mergeCell ref="AI35:AK35"/>
    <mergeCell ref="AC45:AE45"/>
    <mergeCell ref="AF45:AH45"/>
    <mergeCell ref="AI45:AK45"/>
    <mergeCell ref="AL45:AN46"/>
    <mergeCell ref="AO45:AQ46"/>
    <mergeCell ref="H46:AK46"/>
    <mergeCell ref="K45:M45"/>
    <mergeCell ref="N45:P45"/>
    <mergeCell ref="Q45:S45"/>
    <mergeCell ref="T45:V45"/>
    <mergeCell ref="W45:Y45"/>
    <mergeCell ref="Z45:AB45"/>
    <mergeCell ref="A52:AQ52"/>
    <mergeCell ref="A53:A55"/>
    <mergeCell ref="B53:B55"/>
    <mergeCell ref="C53:C55"/>
    <mergeCell ref="D53:D55"/>
    <mergeCell ref="E53:G54"/>
    <mergeCell ref="H53:J53"/>
    <mergeCell ref="K53:M53"/>
    <mergeCell ref="N53:P53"/>
    <mergeCell ref="Q53:S53"/>
    <mergeCell ref="AL53:AN54"/>
    <mergeCell ref="AO53:AQ54"/>
    <mergeCell ref="H54:AK54"/>
    <mergeCell ref="A59:AQ59"/>
    <mergeCell ref="A60:A62"/>
    <mergeCell ref="B60:B62"/>
    <mergeCell ref="C60:C62"/>
    <mergeCell ref="D60:D62"/>
    <mergeCell ref="E60:G61"/>
    <mergeCell ref="H60:J60"/>
    <mergeCell ref="T53:V53"/>
    <mergeCell ref="W53:Y53"/>
    <mergeCell ref="Z53:AB53"/>
    <mergeCell ref="AC53:AE53"/>
    <mergeCell ref="AF53:AH53"/>
    <mergeCell ref="AI53:AK53"/>
    <mergeCell ref="AC60:AE60"/>
    <mergeCell ref="AF60:AH60"/>
    <mergeCell ref="AI60:AK60"/>
    <mergeCell ref="AL60:AN61"/>
    <mergeCell ref="AO60:AQ61"/>
    <mergeCell ref="H61:AK61"/>
    <mergeCell ref="K60:M60"/>
    <mergeCell ref="N60:P60"/>
    <mergeCell ref="Q60:S60"/>
    <mergeCell ref="T60:V60"/>
    <mergeCell ref="W60:Y60"/>
    <mergeCell ref="Z60:AB60"/>
    <mergeCell ref="A75:AQ75"/>
    <mergeCell ref="A76:A78"/>
    <mergeCell ref="B76:B78"/>
    <mergeCell ref="C76:C78"/>
    <mergeCell ref="D76:D78"/>
    <mergeCell ref="E76:G77"/>
    <mergeCell ref="H76:J76"/>
    <mergeCell ref="K76:M76"/>
    <mergeCell ref="N76:P76"/>
    <mergeCell ref="Q76:S76"/>
    <mergeCell ref="AL76:AN77"/>
    <mergeCell ref="AO76:AQ77"/>
    <mergeCell ref="H77:AK77"/>
    <mergeCell ref="A83:AQ83"/>
    <mergeCell ref="A84:A86"/>
    <mergeCell ref="B84:B86"/>
    <mergeCell ref="C84:C86"/>
    <mergeCell ref="D84:D86"/>
    <mergeCell ref="E84:G85"/>
    <mergeCell ref="H84:J84"/>
    <mergeCell ref="T76:V76"/>
    <mergeCell ref="W76:Y76"/>
    <mergeCell ref="Z76:AB76"/>
    <mergeCell ref="AC76:AE76"/>
    <mergeCell ref="AF76:AH76"/>
    <mergeCell ref="AI76:AK76"/>
    <mergeCell ref="AC84:AE84"/>
    <mergeCell ref="AF84:AH84"/>
    <mergeCell ref="AI84:AK84"/>
    <mergeCell ref="AL84:AN85"/>
    <mergeCell ref="AO84:AQ85"/>
    <mergeCell ref="H85:AK85"/>
    <mergeCell ref="K84:M84"/>
    <mergeCell ref="N84:P84"/>
    <mergeCell ref="Q84:S84"/>
    <mergeCell ref="T84:V84"/>
    <mergeCell ref="W84:Y84"/>
    <mergeCell ref="Z84:AB84"/>
    <mergeCell ref="A100:AQ100"/>
    <mergeCell ref="A101:A103"/>
    <mergeCell ref="B101:B103"/>
    <mergeCell ref="C101:C103"/>
    <mergeCell ref="D101:D103"/>
    <mergeCell ref="E101:G102"/>
    <mergeCell ref="H101:J101"/>
    <mergeCell ref="K101:M101"/>
    <mergeCell ref="N101:P101"/>
    <mergeCell ref="Q101:S101"/>
    <mergeCell ref="AL101:AN102"/>
    <mergeCell ref="AO101:AQ102"/>
    <mergeCell ref="H102:AK102"/>
    <mergeCell ref="A111:AQ111"/>
    <mergeCell ref="A112:A114"/>
    <mergeCell ref="B112:B114"/>
    <mergeCell ref="C112:C114"/>
    <mergeCell ref="D112:D114"/>
    <mergeCell ref="E112:G113"/>
    <mergeCell ref="H112:J112"/>
    <mergeCell ref="T101:V101"/>
    <mergeCell ref="W101:Y101"/>
    <mergeCell ref="Z101:AB101"/>
    <mergeCell ref="AC101:AE101"/>
    <mergeCell ref="AF101:AH101"/>
    <mergeCell ref="AI101:AK101"/>
    <mergeCell ref="AC112:AE112"/>
    <mergeCell ref="AF112:AH112"/>
    <mergeCell ref="AI112:AK112"/>
    <mergeCell ref="AL112:AN113"/>
    <mergeCell ref="AO112:AQ113"/>
    <mergeCell ref="H113:AK113"/>
    <mergeCell ref="K112:M112"/>
    <mergeCell ref="N112:P112"/>
    <mergeCell ref="Q112:S112"/>
    <mergeCell ref="T112:V112"/>
    <mergeCell ref="W112:Y112"/>
    <mergeCell ref="Z112:AB112"/>
    <mergeCell ref="A126:AQ126"/>
    <mergeCell ref="A127:A129"/>
    <mergeCell ref="B127:B129"/>
    <mergeCell ref="C127:C129"/>
    <mergeCell ref="D127:D129"/>
    <mergeCell ref="E127:G128"/>
    <mergeCell ref="H127:J127"/>
    <mergeCell ref="K127:M127"/>
    <mergeCell ref="N127:P127"/>
    <mergeCell ref="Q127:S127"/>
    <mergeCell ref="AL127:AN128"/>
    <mergeCell ref="AO127:AQ128"/>
    <mergeCell ref="H128:AK128"/>
    <mergeCell ref="T127:V127"/>
    <mergeCell ref="W127:Y127"/>
    <mergeCell ref="Z127:AB127"/>
    <mergeCell ref="AC127:AE127"/>
    <mergeCell ref="AF127:AH127"/>
    <mergeCell ref="AI127:AK127"/>
  </mergeCells>
  <printOptions horizontalCentered="1"/>
  <pageMargins left="0.11811023622047245" right="0.11811023622047245" top="0.74803149606299213" bottom="0.74803149606299213" header="0.31496062992125984" footer="0.31496062992125984"/>
  <pageSetup paperSize="9" scale="50" firstPageNumber="52" fitToHeight="0" orientation="landscape" useFirstPageNumber="1" r:id="rId1"/>
  <headerFooter>
    <oddFooter>&amp;C&amp;15&amp;P</oddFooter>
  </headerFooter>
  <rowBreaks count="3" manualBreakCount="3">
    <brk id="31" max="16383" man="1"/>
    <brk id="72" max="16383" man="1"/>
    <brk id="10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8"/>
  <sheetViews>
    <sheetView view="pageBreakPreview" topLeftCell="B4" zoomScale="70" zoomScaleNormal="73" zoomScaleSheetLayoutView="70" workbookViewId="0">
      <selection activeCell="BV10" sqref="BV10"/>
    </sheetView>
  </sheetViews>
  <sheetFormatPr defaultRowHeight="12.75" x14ac:dyDescent="0.2"/>
  <cols>
    <col min="1" max="1" width="6.42578125" style="94" customWidth="1"/>
    <col min="2" max="2" width="11.140625" style="94" customWidth="1"/>
    <col min="3" max="3" width="7.7109375" style="94" customWidth="1"/>
    <col min="4" max="4" width="25.85546875" style="94" customWidth="1"/>
    <col min="5" max="5" width="11.5703125" style="94" customWidth="1"/>
    <col min="6" max="6" width="8.42578125" style="94" customWidth="1"/>
    <col min="7" max="7" width="11.140625" style="94" customWidth="1"/>
    <col min="8" max="9" width="3.140625" style="94" customWidth="1"/>
    <col min="10" max="10" width="12.42578125" style="94" customWidth="1"/>
    <col min="11" max="12" width="3.140625" style="94" customWidth="1"/>
    <col min="13" max="13" width="12" style="94" customWidth="1"/>
    <col min="14" max="27" width="2.7109375" style="94" hidden="1" customWidth="1"/>
    <col min="28" max="28" width="11.140625" style="94" customWidth="1"/>
    <col min="29" max="30" width="2.7109375" style="94" customWidth="1"/>
    <col min="31" max="31" width="11" style="94" customWidth="1"/>
    <col min="32" max="33" width="2.7109375" style="94" customWidth="1"/>
    <col min="34" max="34" width="11" style="94" customWidth="1"/>
    <col min="35" max="36" width="2.7109375" style="94" customWidth="1"/>
    <col min="37" max="37" width="11.140625" style="94" customWidth="1"/>
    <col min="38" max="39" width="3.42578125" style="94" customWidth="1"/>
    <col min="40" max="40" width="11.5703125" style="94" customWidth="1"/>
    <col min="41" max="41" width="2.7109375" style="94" customWidth="1"/>
    <col min="42" max="42" width="2.42578125" style="94" customWidth="1"/>
    <col min="43" max="43" width="11.28515625" style="94" customWidth="1"/>
    <col min="44" max="45" width="2.7109375" style="94" customWidth="1"/>
    <col min="46" max="46" width="11.85546875" style="94" bestFit="1" customWidth="1"/>
    <col min="47" max="48" width="2.7109375" style="94" customWidth="1"/>
    <col min="49" max="49" width="11" style="94" customWidth="1"/>
    <col min="50" max="51" width="2.7109375" style="94" customWidth="1"/>
    <col min="52" max="52" width="14.5703125" style="94" customWidth="1"/>
    <col min="53" max="54" width="2.7109375" style="94" customWidth="1"/>
    <col min="55" max="55" width="12" style="94" customWidth="1"/>
    <col min="56" max="72" width="2.7109375" style="94" hidden="1" customWidth="1"/>
    <col min="73" max="73" width="4" style="94" hidden="1" customWidth="1"/>
    <col min="74" max="74" width="38.5703125" style="94" customWidth="1"/>
    <col min="75" max="75" width="8.28515625" style="94" hidden="1" customWidth="1"/>
    <col min="76" max="256" width="9.140625" style="94"/>
    <col min="257" max="257" width="13.85546875" style="94" customWidth="1"/>
    <col min="258" max="258" width="26.42578125" style="94" customWidth="1"/>
    <col min="259" max="259" width="15.85546875" style="94" customWidth="1"/>
    <col min="260" max="260" width="13.42578125" style="94" customWidth="1"/>
    <col min="261" max="261" width="16.5703125" style="94" customWidth="1"/>
    <col min="262" max="263" width="9.140625" style="94"/>
    <col min="264" max="265" width="5.85546875" style="94" customWidth="1"/>
    <col min="266" max="266" width="7.7109375" style="94" customWidth="1"/>
    <col min="267" max="268" width="5.7109375" style="94" customWidth="1"/>
    <col min="269" max="269" width="7.7109375" style="94" customWidth="1"/>
    <col min="270" max="271" width="5.85546875" style="94" customWidth="1"/>
    <col min="272" max="272" width="7.7109375" style="94" customWidth="1"/>
    <col min="273" max="274" width="5.140625" style="94" customWidth="1"/>
    <col min="275" max="275" width="7.7109375" style="94" customWidth="1"/>
    <col min="276" max="277" width="5.42578125" style="94" customWidth="1"/>
    <col min="278" max="278" width="7.7109375" style="94" customWidth="1"/>
    <col min="279" max="280" width="5.5703125" style="94" customWidth="1"/>
    <col min="281" max="281" width="7.7109375" style="94" customWidth="1"/>
    <col min="282" max="283" width="5.28515625" style="94" customWidth="1"/>
    <col min="284" max="284" width="7.7109375" style="94" customWidth="1"/>
    <col min="285" max="286" width="5.42578125" style="94" customWidth="1"/>
    <col min="287" max="287" width="7.7109375" style="94" customWidth="1"/>
    <col min="288" max="289" width="5.7109375" style="94" customWidth="1"/>
    <col min="290" max="290" width="7.7109375" style="94" customWidth="1"/>
    <col min="291" max="292" width="5" style="94" customWidth="1"/>
    <col min="293" max="293" width="7.7109375" style="94" customWidth="1"/>
    <col min="294" max="295" width="5" style="94" customWidth="1"/>
    <col min="296" max="296" width="7.7109375" style="94" customWidth="1"/>
    <col min="297" max="298" width="6.140625" style="94" customWidth="1"/>
    <col min="299" max="299" width="7.7109375" style="94" customWidth="1"/>
    <col min="300" max="301" width="5.42578125" style="94" customWidth="1"/>
    <col min="302" max="302" width="7.7109375" style="94" customWidth="1"/>
    <col min="303" max="304" width="5.85546875" style="94" customWidth="1"/>
    <col min="305" max="305" width="7.7109375" style="94" customWidth="1"/>
    <col min="306" max="307" width="5.5703125" style="94" customWidth="1"/>
    <col min="308" max="308" width="7.7109375" style="94" customWidth="1"/>
    <col min="309" max="310" width="5" style="94" customWidth="1"/>
    <col min="311" max="311" width="7.7109375" style="94" customWidth="1"/>
    <col min="312" max="313" width="5.7109375" style="94" customWidth="1"/>
    <col min="314" max="317" width="7.7109375" style="94" customWidth="1"/>
    <col min="318" max="319" width="5.42578125" style="94" customWidth="1"/>
    <col min="320" max="320" width="7.7109375" style="94" customWidth="1"/>
    <col min="321" max="322" width="5.42578125" style="94" customWidth="1"/>
    <col min="323" max="323" width="7.7109375" style="94" customWidth="1"/>
    <col min="324" max="325" width="4.7109375" style="94" customWidth="1"/>
    <col min="326" max="326" width="7.7109375" style="94" customWidth="1"/>
    <col min="327" max="328" width="5.42578125" style="94" customWidth="1"/>
    <col min="329" max="329" width="7.7109375" style="94" customWidth="1"/>
    <col min="330" max="330" width="10.28515625" style="94" customWidth="1"/>
    <col min="331" max="512" width="9.140625" style="94"/>
    <col min="513" max="513" width="13.85546875" style="94" customWidth="1"/>
    <col min="514" max="514" width="26.42578125" style="94" customWidth="1"/>
    <col min="515" max="515" width="15.85546875" style="94" customWidth="1"/>
    <col min="516" max="516" width="13.42578125" style="94" customWidth="1"/>
    <col min="517" max="517" width="16.5703125" style="94" customWidth="1"/>
    <col min="518" max="519" width="9.140625" style="94"/>
    <col min="520" max="521" width="5.85546875" style="94" customWidth="1"/>
    <col min="522" max="522" width="7.7109375" style="94" customWidth="1"/>
    <col min="523" max="524" width="5.7109375" style="94" customWidth="1"/>
    <col min="525" max="525" width="7.7109375" style="94" customWidth="1"/>
    <col min="526" max="527" width="5.85546875" style="94" customWidth="1"/>
    <col min="528" max="528" width="7.7109375" style="94" customWidth="1"/>
    <col min="529" max="530" width="5.140625" style="94" customWidth="1"/>
    <col min="531" max="531" width="7.7109375" style="94" customWidth="1"/>
    <col min="532" max="533" width="5.42578125" style="94" customWidth="1"/>
    <col min="534" max="534" width="7.7109375" style="94" customWidth="1"/>
    <col min="535" max="536" width="5.5703125" style="94" customWidth="1"/>
    <col min="537" max="537" width="7.7109375" style="94" customWidth="1"/>
    <col min="538" max="539" width="5.28515625" style="94" customWidth="1"/>
    <col min="540" max="540" width="7.7109375" style="94" customWidth="1"/>
    <col min="541" max="542" width="5.42578125" style="94" customWidth="1"/>
    <col min="543" max="543" width="7.7109375" style="94" customWidth="1"/>
    <col min="544" max="545" width="5.7109375" style="94" customWidth="1"/>
    <col min="546" max="546" width="7.7109375" style="94" customWidth="1"/>
    <col min="547" max="548" width="5" style="94" customWidth="1"/>
    <col min="549" max="549" width="7.7109375" style="94" customWidth="1"/>
    <col min="550" max="551" width="5" style="94" customWidth="1"/>
    <col min="552" max="552" width="7.7109375" style="94" customWidth="1"/>
    <col min="553" max="554" width="6.140625" style="94" customWidth="1"/>
    <col min="555" max="555" width="7.7109375" style="94" customWidth="1"/>
    <col min="556" max="557" width="5.42578125" style="94" customWidth="1"/>
    <col min="558" max="558" width="7.7109375" style="94" customWidth="1"/>
    <col min="559" max="560" width="5.85546875" style="94" customWidth="1"/>
    <col min="561" max="561" width="7.7109375" style="94" customWidth="1"/>
    <col min="562" max="563" width="5.5703125" style="94" customWidth="1"/>
    <col min="564" max="564" width="7.7109375" style="94" customWidth="1"/>
    <col min="565" max="566" width="5" style="94" customWidth="1"/>
    <col min="567" max="567" width="7.7109375" style="94" customWidth="1"/>
    <col min="568" max="569" width="5.7109375" style="94" customWidth="1"/>
    <col min="570" max="573" width="7.7109375" style="94" customWidth="1"/>
    <col min="574" max="575" width="5.42578125" style="94" customWidth="1"/>
    <col min="576" max="576" width="7.7109375" style="94" customWidth="1"/>
    <col min="577" max="578" width="5.42578125" style="94" customWidth="1"/>
    <col min="579" max="579" width="7.7109375" style="94" customWidth="1"/>
    <col min="580" max="581" width="4.7109375" style="94" customWidth="1"/>
    <col min="582" max="582" width="7.7109375" style="94" customWidth="1"/>
    <col min="583" max="584" width="5.42578125" style="94" customWidth="1"/>
    <col min="585" max="585" width="7.7109375" style="94" customWidth="1"/>
    <col min="586" max="586" width="10.28515625" style="94" customWidth="1"/>
    <col min="587" max="768" width="9.140625" style="94"/>
    <col min="769" max="769" width="13.85546875" style="94" customWidth="1"/>
    <col min="770" max="770" width="26.42578125" style="94" customWidth="1"/>
    <col min="771" max="771" width="15.85546875" style="94" customWidth="1"/>
    <col min="772" max="772" width="13.42578125" style="94" customWidth="1"/>
    <col min="773" max="773" width="16.5703125" style="94" customWidth="1"/>
    <col min="774" max="775" width="9.140625" style="94"/>
    <col min="776" max="777" width="5.85546875" style="94" customWidth="1"/>
    <col min="778" max="778" width="7.7109375" style="94" customWidth="1"/>
    <col min="779" max="780" width="5.7109375" style="94" customWidth="1"/>
    <col min="781" max="781" width="7.7109375" style="94" customWidth="1"/>
    <col min="782" max="783" width="5.85546875" style="94" customWidth="1"/>
    <col min="784" max="784" width="7.7109375" style="94" customWidth="1"/>
    <col min="785" max="786" width="5.140625" style="94" customWidth="1"/>
    <col min="787" max="787" width="7.7109375" style="94" customWidth="1"/>
    <col min="788" max="789" width="5.42578125" style="94" customWidth="1"/>
    <col min="790" max="790" width="7.7109375" style="94" customWidth="1"/>
    <col min="791" max="792" width="5.5703125" style="94" customWidth="1"/>
    <col min="793" max="793" width="7.7109375" style="94" customWidth="1"/>
    <col min="794" max="795" width="5.28515625" style="94" customWidth="1"/>
    <col min="796" max="796" width="7.7109375" style="94" customWidth="1"/>
    <col min="797" max="798" width="5.42578125" style="94" customWidth="1"/>
    <col min="799" max="799" width="7.7109375" style="94" customWidth="1"/>
    <col min="800" max="801" width="5.7109375" style="94" customWidth="1"/>
    <col min="802" max="802" width="7.7109375" style="94" customWidth="1"/>
    <col min="803" max="804" width="5" style="94" customWidth="1"/>
    <col min="805" max="805" width="7.7109375" style="94" customWidth="1"/>
    <col min="806" max="807" width="5" style="94" customWidth="1"/>
    <col min="808" max="808" width="7.7109375" style="94" customWidth="1"/>
    <col min="809" max="810" width="6.140625" style="94" customWidth="1"/>
    <col min="811" max="811" width="7.7109375" style="94" customWidth="1"/>
    <col min="812" max="813" width="5.42578125" style="94" customWidth="1"/>
    <col min="814" max="814" width="7.7109375" style="94" customWidth="1"/>
    <col min="815" max="816" width="5.85546875" style="94" customWidth="1"/>
    <col min="817" max="817" width="7.7109375" style="94" customWidth="1"/>
    <col min="818" max="819" width="5.5703125" style="94" customWidth="1"/>
    <col min="820" max="820" width="7.7109375" style="94" customWidth="1"/>
    <col min="821" max="822" width="5" style="94" customWidth="1"/>
    <col min="823" max="823" width="7.7109375" style="94" customWidth="1"/>
    <col min="824" max="825" width="5.7109375" style="94" customWidth="1"/>
    <col min="826" max="829" width="7.7109375" style="94" customWidth="1"/>
    <col min="830" max="831" width="5.42578125" style="94" customWidth="1"/>
    <col min="832" max="832" width="7.7109375" style="94" customWidth="1"/>
    <col min="833" max="834" width="5.42578125" style="94" customWidth="1"/>
    <col min="835" max="835" width="7.7109375" style="94" customWidth="1"/>
    <col min="836" max="837" width="4.7109375" style="94" customWidth="1"/>
    <col min="838" max="838" width="7.7109375" style="94" customWidth="1"/>
    <col min="839" max="840" width="5.42578125" style="94" customWidth="1"/>
    <col min="841" max="841" width="7.7109375" style="94" customWidth="1"/>
    <col min="842" max="842" width="10.28515625" style="94" customWidth="1"/>
    <col min="843" max="1024" width="9.140625" style="94"/>
    <col min="1025" max="1025" width="13.85546875" style="94" customWidth="1"/>
    <col min="1026" max="1026" width="26.42578125" style="94" customWidth="1"/>
    <col min="1027" max="1027" width="15.85546875" style="94" customWidth="1"/>
    <col min="1028" max="1028" width="13.42578125" style="94" customWidth="1"/>
    <col min="1029" max="1029" width="16.5703125" style="94" customWidth="1"/>
    <col min="1030" max="1031" width="9.140625" style="94"/>
    <col min="1032" max="1033" width="5.85546875" style="94" customWidth="1"/>
    <col min="1034" max="1034" width="7.7109375" style="94" customWidth="1"/>
    <col min="1035" max="1036" width="5.7109375" style="94" customWidth="1"/>
    <col min="1037" max="1037" width="7.7109375" style="94" customWidth="1"/>
    <col min="1038" max="1039" width="5.85546875" style="94" customWidth="1"/>
    <col min="1040" max="1040" width="7.7109375" style="94" customWidth="1"/>
    <col min="1041" max="1042" width="5.140625" style="94" customWidth="1"/>
    <col min="1043" max="1043" width="7.7109375" style="94" customWidth="1"/>
    <col min="1044" max="1045" width="5.42578125" style="94" customWidth="1"/>
    <col min="1046" max="1046" width="7.7109375" style="94" customWidth="1"/>
    <col min="1047" max="1048" width="5.5703125" style="94" customWidth="1"/>
    <col min="1049" max="1049" width="7.7109375" style="94" customWidth="1"/>
    <col min="1050" max="1051" width="5.28515625" style="94" customWidth="1"/>
    <col min="1052" max="1052" width="7.7109375" style="94" customWidth="1"/>
    <col min="1053" max="1054" width="5.42578125" style="94" customWidth="1"/>
    <col min="1055" max="1055" width="7.7109375" style="94" customWidth="1"/>
    <col min="1056" max="1057" width="5.7109375" style="94" customWidth="1"/>
    <col min="1058" max="1058" width="7.7109375" style="94" customWidth="1"/>
    <col min="1059" max="1060" width="5" style="94" customWidth="1"/>
    <col min="1061" max="1061" width="7.7109375" style="94" customWidth="1"/>
    <col min="1062" max="1063" width="5" style="94" customWidth="1"/>
    <col min="1064" max="1064" width="7.7109375" style="94" customWidth="1"/>
    <col min="1065" max="1066" width="6.140625" style="94" customWidth="1"/>
    <col min="1067" max="1067" width="7.7109375" style="94" customWidth="1"/>
    <col min="1068" max="1069" width="5.42578125" style="94" customWidth="1"/>
    <col min="1070" max="1070" width="7.7109375" style="94" customWidth="1"/>
    <col min="1071" max="1072" width="5.85546875" style="94" customWidth="1"/>
    <col min="1073" max="1073" width="7.7109375" style="94" customWidth="1"/>
    <col min="1074" max="1075" width="5.5703125" style="94" customWidth="1"/>
    <col min="1076" max="1076" width="7.7109375" style="94" customWidth="1"/>
    <col min="1077" max="1078" width="5" style="94" customWidth="1"/>
    <col min="1079" max="1079" width="7.7109375" style="94" customWidth="1"/>
    <col min="1080" max="1081" width="5.7109375" style="94" customWidth="1"/>
    <col min="1082" max="1085" width="7.7109375" style="94" customWidth="1"/>
    <col min="1086" max="1087" width="5.42578125" style="94" customWidth="1"/>
    <col min="1088" max="1088" width="7.7109375" style="94" customWidth="1"/>
    <col min="1089" max="1090" width="5.42578125" style="94" customWidth="1"/>
    <col min="1091" max="1091" width="7.7109375" style="94" customWidth="1"/>
    <col min="1092" max="1093" width="4.7109375" style="94" customWidth="1"/>
    <col min="1094" max="1094" width="7.7109375" style="94" customWidth="1"/>
    <col min="1095" max="1096" width="5.42578125" style="94" customWidth="1"/>
    <col min="1097" max="1097" width="7.7109375" style="94" customWidth="1"/>
    <col min="1098" max="1098" width="10.28515625" style="94" customWidth="1"/>
    <col min="1099" max="1280" width="9.140625" style="94"/>
    <col min="1281" max="1281" width="13.85546875" style="94" customWidth="1"/>
    <col min="1282" max="1282" width="26.42578125" style="94" customWidth="1"/>
    <col min="1283" max="1283" width="15.85546875" style="94" customWidth="1"/>
    <col min="1284" max="1284" width="13.42578125" style="94" customWidth="1"/>
    <col min="1285" max="1285" width="16.5703125" style="94" customWidth="1"/>
    <col min="1286" max="1287" width="9.140625" style="94"/>
    <col min="1288" max="1289" width="5.85546875" style="94" customWidth="1"/>
    <col min="1290" max="1290" width="7.7109375" style="94" customWidth="1"/>
    <col min="1291" max="1292" width="5.7109375" style="94" customWidth="1"/>
    <col min="1293" max="1293" width="7.7109375" style="94" customWidth="1"/>
    <col min="1294" max="1295" width="5.85546875" style="94" customWidth="1"/>
    <col min="1296" max="1296" width="7.7109375" style="94" customWidth="1"/>
    <col min="1297" max="1298" width="5.140625" style="94" customWidth="1"/>
    <col min="1299" max="1299" width="7.7109375" style="94" customWidth="1"/>
    <col min="1300" max="1301" width="5.42578125" style="94" customWidth="1"/>
    <col min="1302" max="1302" width="7.7109375" style="94" customWidth="1"/>
    <col min="1303" max="1304" width="5.5703125" style="94" customWidth="1"/>
    <col min="1305" max="1305" width="7.7109375" style="94" customWidth="1"/>
    <col min="1306" max="1307" width="5.28515625" style="94" customWidth="1"/>
    <col min="1308" max="1308" width="7.7109375" style="94" customWidth="1"/>
    <col min="1309" max="1310" width="5.42578125" style="94" customWidth="1"/>
    <col min="1311" max="1311" width="7.7109375" style="94" customWidth="1"/>
    <col min="1312" max="1313" width="5.7109375" style="94" customWidth="1"/>
    <col min="1314" max="1314" width="7.7109375" style="94" customWidth="1"/>
    <col min="1315" max="1316" width="5" style="94" customWidth="1"/>
    <col min="1317" max="1317" width="7.7109375" style="94" customWidth="1"/>
    <col min="1318" max="1319" width="5" style="94" customWidth="1"/>
    <col min="1320" max="1320" width="7.7109375" style="94" customWidth="1"/>
    <col min="1321" max="1322" width="6.140625" style="94" customWidth="1"/>
    <col min="1323" max="1323" width="7.7109375" style="94" customWidth="1"/>
    <col min="1324" max="1325" width="5.42578125" style="94" customWidth="1"/>
    <col min="1326" max="1326" width="7.7109375" style="94" customWidth="1"/>
    <col min="1327" max="1328" width="5.85546875" style="94" customWidth="1"/>
    <col min="1329" max="1329" width="7.7109375" style="94" customWidth="1"/>
    <col min="1330" max="1331" width="5.5703125" style="94" customWidth="1"/>
    <col min="1332" max="1332" width="7.7109375" style="94" customWidth="1"/>
    <col min="1333" max="1334" width="5" style="94" customWidth="1"/>
    <col min="1335" max="1335" width="7.7109375" style="94" customWidth="1"/>
    <col min="1336" max="1337" width="5.7109375" style="94" customWidth="1"/>
    <col min="1338" max="1341" width="7.7109375" style="94" customWidth="1"/>
    <col min="1342" max="1343" width="5.42578125" style="94" customWidth="1"/>
    <col min="1344" max="1344" width="7.7109375" style="94" customWidth="1"/>
    <col min="1345" max="1346" width="5.42578125" style="94" customWidth="1"/>
    <col min="1347" max="1347" width="7.7109375" style="94" customWidth="1"/>
    <col min="1348" max="1349" width="4.7109375" style="94" customWidth="1"/>
    <col min="1350" max="1350" width="7.7109375" style="94" customWidth="1"/>
    <col min="1351" max="1352" width="5.42578125" style="94" customWidth="1"/>
    <col min="1353" max="1353" width="7.7109375" style="94" customWidth="1"/>
    <col min="1354" max="1354" width="10.28515625" style="94" customWidth="1"/>
    <col min="1355" max="1536" width="9.140625" style="94"/>
    <col min="1537" max="1537" width="13.85546875" style="94" customWidth="1"/>
    <col min="1538" max="1538" width="26.42578125" style="94" customWidth="1"/>
    <col min="1539" max="1539" width="15.85546875" style="94" customWidth="1"/>
    <col min="1540" max="1540" width="13.42578125" style="94" customWidth="1"/>
    <col min="1541" max="1541" width="16.5703125" style="94" customWidth="1"/>
    <col min="1542" max="1543" width="9.140625" style="94"/>
    <col min="1544" max="1545" width="5.85546875" style="94" customWidth="1"/>
    <col min="1546" max="1546" width="7.7109375" style="94" customWidth="1"/>
    <col min="1547" max="1548" width="5.7109375" style="94" customWidth="1"/>
    <col min="1549" max="1549" width="7.7109375" style="94" customWidth="1"/>
    <col min="1550" max="1551" width="5.85546875" style="94" customWidth="1"/>
    <col min="1552" max="1552" width="7.7109375" style="94" customWidth="1"/>
    <col min="1553" max="1554" width="5.140625" style="94" customWidth="1"/>
    <col min="1555" max="1555" width="7.7109375" style="94" customWidth="1"/>
    <col min="1556" max="1557" width="5.42578125" style="94" customWidth="1"/>
    <col min="1558" max="1558" width="7.7109375" style="94" customWidth="1"/>
    <col min="1559" max="1560" width="5.5703125" style="94" customWidth="1"/>
    <col min="1561" max="1561" width="7.7109375" style="94" customWidth="1"/>
    <col min="1562" max="1563" width="5.28515625" style="94" customWidth="1"/>
    <col min="1564" max="1564" width="7.7109375" style="94" customWidth="1"/>
    <col min="1565" max="1566" width="5.42578125" style="94" customWidth="1"/>
    <col min="1567" max="1567" width="7.7109375" style="94" customWidth="1"/>
    <col min="1568" max="1569" width="5.7109375" style="94" customWidth="1"/>
    <col min="1570" max="1570" width="7.7109375" style="94" customWidth="1"/>
    <col min="1571" max="1572" width="5" style="94" customWidth="1"/>
    <col min="1573" max="1573" width="7.7109375" style="94" customWidth="1"/>
    <col min="1574" max="1575" width="5" style="94" customWidth="1"/>
    <col min="1576" max="1576" width="7.7109375" style="94" customWidth="1"/>
    <col min="1577" max="1578" width="6.140625" style="94" customWidth="1"/>
    <col min="1579" max="1579" width="7.7109375" style="94" customWidth="1"/>
    <col min="1580" max="1581" width="5.42578125" style="94" customWidth="1"/>
    <col min="1582" max="1582" width="7.7109375" style="94" customWidth="1"/>
    <col min="1583" max="1584" width="5.85546875" style="94" customWidth="1"/>
    <col min="1585" max="1585" width="7.7109375" style="94" customWidth="1"/>
    <col min="1586" max="1587" width="5.5703125" style="94" customWidth="1"/>
    <col min="1588" max="1588" width="7.7109375" style="94" customWidth="1"/>
    <col min="1589" max="1590" width="5" style="94" customWidth="1"/>
    <col min="1591" max="1591" width="7.7109375" style="94" customWidth="1"/>
    <col min="1592" max="1593" width="5.7109375" style="94" customWidth="1"/>
    <col min="1594" max="1597" width="7.7109375" style="94" customWidth="1"/>
    <col min="1598" max="1599" width="5.42578125" style="94" customWidth="1"/>
    <col min="1600" max="1600" width="7.7109375" style="94" customWidth="1"/>
    <col min="1601" max="1602" width="5.42578125" style="94" customWidth="1"/>
    <col min="1603" max="1603" width="7.7109375" style="94" customWidth="1"/>
    <col min="1604" max="1605" width="4.7109375" style="94" customWidth="1"/>
    <col min="1606" max="1606" width="7.7109375" style="94" customWidth="1"/>
    <col min="1607" max="1608" width="5.42578125" style="94" customWidth="1"/>
    <col min="1609" max="1609" width="7.7109375" style="94" customWidth="1"/>
    <col min="1610" max="1610" width="10.28515625" style="94" customWidth="1"/>
    <col min="1611" max="1792" width="9.140625" style="94"/>
    <col min="1793" max="1793" width="13.85546875" style="94" customWidth="1"/>
    <col min="1794" max="1794" width="26.42578125" style="94" customWidth="1"/>
    <col min="1795" max="1795" width="15.85546875" style="94" customWidth="1"/>
    <col min="1796" max="1796" width="13.42578125" style="94" customWidth="1"/>
    <col min="1797" max="1797" width="16.5703125" style="94" customWidth="1"/>
    <col min="1798" max="1799" width="9.140625" style="94"/>
    <col min="1800" max="1801" width="5.85546875" style="94" customWidth="1"/>
    <col min="1802" max="1802" width="7.7109375" style="94" customWidth="1"/>
    <col min="1803" max="1804" width="5.7109375" style="94" customWidth="1"/>
    <col min="1805" max="1805" width="7.7109375" style="94" customWidth="1"/>
    <col min="1806" max="1807" width="5.85546875" style="94" customWidth="1"/>
    <col min="1808" max="1808" width="7.7109375" style="94" customWidth="1"/>
    <col min="1809" max="1810" width="5.140625" style="94" customWidth="1"/>
    <col min="1811" max="1811" width="7.7109375" style="94" customWidth="1"/>
    <col min="1812" max="1813" width="5.42578125" style="94" customWidth="1"/>
    <col min="1814" max="1814" width="7.7109375" style="94" customWidth="1"/>
    <col min="1815" max="1816" width="5.5703125" style="94" customWidth="1"/>
    <col min="1817" max="1817" width="7.7109375" style="94" customWidth="1"/>
    <col min="1818" max="1819" width="5.28515625" style="94" customWidth="1"/>
    <col min="1820" max="1820" width="7.7109375" style="94" customWidth="1"/>
    <col min="1821" max="1822" width="5.42578125" style="94" customWidth="1"/>
    <col min="1823" max="1823" width="7.7109375" style="94" customWidth="1"/>
    <col min="1824" max="1825" width="5.7109375" style="94" customWidth="1"/>
    <col min="1826" max="1826" width="7.7109375" style="94" customWidth="1"/>
    <col min="1827" max="1828" width="5" style="94" customWidth="1"/>
    <col min="1829" max="1829" width="7.7109375" style="94" customWidth="1"/>
    <col min="1830" max="1831" width="5" style="94" customWidth="1"/>
    <col min="1832" max="1832" width="7.7109375" style="94" customWidth="1"/>
    <col min="1833" max="1834" width="6.140625" style="94" customWidth="1"/>
    <col min="1835" max="1835" width="7.7109375" style="94" customWidth="1"/>
    <col min="1836" max="1837" width="5.42578125" style="94" customWidth="1"/>
    <col min="1838" max="1838" width="7.7109375" style="94" customWidth="1"/>
    <col min="1839" max="1840" width="5.85546875" style="94" customWidth="1"/>
    <col min="1841" max="1841" width="7.7109375" style="94" customWidth="1"/>
    <col min="1842" max="1843" width="5.5703125" style="94" customWidth="1"/>
    <col min="1844" max="1844" width="7.7109375" style="94" customWidth="1"/>
    <col min="1845" max="1846" width="5" style="94" customWidth="1"/>
    <col min="1847" max="1847" width="7.7109375" style="94" customWidth="1"/>
    <col min="1848" max="1849" width="5.7109375" style="94" customWidth="1"/>
    <col min="1850" max="1853" width="7.7109375" style="94" customWidth="1"/>
    <col min="1854" max="1855" width="5.42578125" style="94" customWidth="1"/>
    <col min="1856" max="1856" width="7.7109375" style="94" customWidth="1"/>
    <col min="1857" max="1858" width="5.42578125" style="94" customWidth="1"/>
    <col min="1859" max="1859" width="7.7109375" style="94" customWidth="1"/>
    <col min="1860" max="1861" width="4.7109375" style="94" customWidth="1"/>
    <col min="1862" max="1862" width="7.7109375" style="94" customWidth="1"/>
    <col min="1863" max="1864" width="5.42578125" style="94" customWidth="1"/>
    <col min="1865" max="1865" width="7.7109375" style="94" customWidth="1"/>
    <col min="1866" max="1866" width="10.28515625" style="94" customWidth="1"/>
    <col min="1867" max="2048" width="9.140625" style="94"/>
    <col min="2049" max="2049" width="13.85546875" style="94" customWidth="1"/>
    <col min="2050" max="2050" width="26.42578125" style="94" customWidth="1"/>
    <col min="2051" max="2051" width="15.85546875" style="94" customWidth="1"/>
    <col min="2052" max="2052" width="13.42578125" style="94" customWidth="1"/>
    <col min="2053" max="2053" width="16.5703125" style="94" customWidth="1"/>
    <col min="2054" max="2055" width="9.140625" style="94"/>
    <col min="2056" max="2057" width="5.85546875" style="94" customWidth="1"/>
    <col min="2058" max="2058" width="7.7109375" style="94" customWidth="1"/>
    <col min="2059" max="2060" width="5.7109375" style="94" customWidth="1"/>
    <col min="2061" max="2061" width="7.7109375" style="94" customWidth="1"/>
    <col min="2062" max="2063" width="5.85546875" style="94" customWidth="1"/>
    <col min="2064" max="2064" width="7.7109375" style="94" customWidth="1"/>
    <col min="2065" max="2066" width="5.140625" style="94" customWidth="1"/>
    <col min="2067" max="2067" width="7.7109375" style="94" customWidth="1"/>
    <col min="2068" max="2069" width="5.42578125" style="94" customWidth="1"/>
    <col min="2070" max="2070" width="7.7109375" style="94" customWidth="1"/>
    <col min="2071" max="2072" width="5.5703125" style="94" customWidth="1"/>
    <col min="2073" max="2073" width="7.7109375" style="94" customWidth="1"/>
    <col min="2074" max="2075" width="5.28515625" style="94" customWidth="1"/>
    <col min="2076" max="2076" width="7.7109375" style="94" customWidth="1"/>
    <col min="2077" max="2078" width="5.42578125" style="94" customWidth="1"/>
    <col min="2079" max="2079" width="7.7109375" style="94" customWidth="1"/>
    <col min="2080" max="2081" width="5.7109375" style="94" customWidth="1"/>
    <col min="2082" max="2082" width="7.7109375" style="94" customWidth="1"/>
    <col min="2083" max="2084" width="5" style="94" customWidth="1"/>
    <col min="2085" max="2085" width="7.7109375" style="94" customWidth="1"/>
    <col min="2086" max="2087" width="5" style="94" customWidth="1"/>
    <col min="2088" max="2088" width="7.7109375" style="94" customWidth="1"/>
    <col min="2089" max="2090" width="6.140625" style="94" customWidth="1"/>
    <col min="2091" max="2091" width="7.7109375" style="94" customWidth="1"/>
    <col min="2092" max="2093" width="5.42578125" style="94" customWidth="1"/>
    <col min="2094" max="2094" width="7.7109375" style="94" customWidth="1"/>
    <col min="2095" max="2096" width="5.85546875" style="94" customWidth="1"/>
    <col min="2097" max="2097" width="7.7109375" style="94" customWidth="1"/>
    <col min="2098" max="2099" width="5.5703125" style="94" customWidth="1"/>
    <col min="2100" max="2100" width="7.7109375" style="94" customWidth="1"/>
    <col min="2101" max="2102" width="5" style="94" customWidth="1"/>
    <col min="2103" max="2103" width="7.7109375" style="94" customWidth="1"/>
    <col min="2104" max="2105" width="5.7109375" style="94" customWidth="1"/>
    <col min="2106" max="2109" width="7.7109375" style="94" customWidth="1"/>
    <col min="2110" max="2111" width="5.42578125" style="94" customWidth="1"/>
    <col min="2112" max="2112" width="7.7109375" style="94" customWidth="1"/>
    <col min="2113" max="2114" width="5.42578125" style="94" customWidth="1"/>
    <col min="2115" max="2115" width="7.7109375" style="94" customWidth="1"/>
    <col min="2116" max="2117" width="4.7109375" style="94" customWidth="1"/>
    <col min="2118" max="2118" width="7.7109375" style="94" customWidth="1"/>
    <col min="2119" max="2120" width="5.42578125" style="94" customWidth="1"/>
    <col min="2121" max="2121" width="7.7109375" style="94" customWidth="1"/>
    <col min="2122" max="2122" width="10.28515625" style="94" customWidth="1"/>
    <col min="2123" max="2304" width="9.140625" style="94"/>
    <col min="2305" max="2305" width="13.85546875" style="94" customWidth="1"/>
    <col min="2306" max="2306" width="26.42578125" style="94" customWidth="1"/>
    <col min="2307" max="2307" width="15.85546875" style="94" customWidth="1"/>
    <col min="2308" max="2308" width="13.42578125" style="94" customWidth="1"/>
    <col min="2309" max="2309" width="16.5703125" style="94" customWidth="1"/>
    <col min="2310" max="2311" width="9.140625" style="94"/>
    <col min="2312" max="2313" width="5.85546875" style="94" customWidth="1"/>
    <col min="2314" max="2314" width="7.7109375" style="94" customWidth="1"/>
    <col min="2315" max="2316" width="5.7109375" style="94" customWidth="1"/>
    <col min="2317" max="2317" width="7.7109375" style="94" customWidth="1"/>
    <col min="2318" max="2319" width="5.85546875" style="94" customWidth="1"/>
    <col min="2320" max="2320" width="7.7109375" style="94" customWidth="1"/>
    <col min="2321" max="2322" width="5.140625" style="94" customWidth="1"/>
    <col min="2323" max="2323" width="7.7109375" style="94" customWidth="1"/>
    <col min="2324" max="2325" width="5.42578125" style="94" customWidth="1"/>
    <col min="2326" max="2326" width="7.7109375" style="94" customWidth="1"/>
    <col min="2327" max="2328" width="5.5703125" style="94" customWidth="1"/>
    <col min="2329" max="2329" width="7.7109375" style="94" customWidth="1"/>
    <col min="2330" max="2331" width="5.28515625" style="94" customWidth="1"/>
    <col min="2332" max="2332" width="7.7109375" style="94" customWidth="1"/>
    <col min="2333" max="2334" width="5.42578125" style="94" customWidth="1"/>
    <col min="2335" max="2335" width="7.7109375" style="94" customWidth="1"/>
    <col min="2336" max="2337" width="5.7109375" style="94" customWidth="1"/>
    <col min="2338" max="2338" width="7.7109375" style="94" customWidth="1"/>
    <col min="2339" max="2340" width="5" style="94" customWidth="1"/>
    <col min="2341" max="2341" width="7.7109375" style="94" customWidth="1"/>
    <col min="2342" max="2343" width="5" style="94" customWidth="1"/>
    <col min="2344" max="2344" width="7.7109375" style="94" customWidth="1"/>
    <col min="2345" max="2346" width="6.140625" style="94" customWidth="1"/>
    <col min="2347" max="2347" width="7.7109375" style="94" customWidth="1"/>
    <col min="2348" max="2349" width="5.42578125" style="94" customWidth="1"/>
    <col min="2350" max="2350" width="7.7109375" style="94" customWidth="1"/>
    <col min="2351" max="2352" width="5.85546875" style="94" customWidth="1"/>
    <col min="2353" max="2353" width="7.7109375" style="94" customWidth="1"/>
    <col min="2354" max="2355" width="5.5703125" style="94" customWidth="1"/>
    <col min="2356" max="2356" width="7.7109375" style="94" customWidth="1"/>
    <col min="2357" max="2358" width="5" style="94" customWidth="1"/>
    <col min="2359" max="2359" width="7.7109375" style="94" customWidth="1"/>
    <col min="2360" max="2361" width="5.7109375" style="94" customWidth="1"/>
    <col min="2362" max="2365" width="7.7109375" style="94" customWidth="1"/>
    <col min="2366" max="2367" width="5.42578125" style="94" customWidth="1"/>
    <col min="2368" max="2368" width="7.7109375" style="94" customWidth="1"/>
    <col min="2369" max="2370" width="5.42578125" style="94" customWidth="1"/>
    <col min="2371" max="2371" width="7.7109375" style="94" customWidth="1"/>
    <col min="2372" max="2373" width="4.7109375" style="94" customWidth="1"/>
    <col min="2374" max="2374" width="7.7109375" style="94" customWidth="1"/>
    <col min="2375" max="2376" width="5.42578125" style="94" customWidth="1"/>
    <col min="2377" max="2377" width="7.7109375" style="94" customWidth="1"/>
    <col min="2378" max="2378" width="10.28515625" style="94" customWidth="1"/>
    <col min="2379" max="2560" width="9.140625" style="94"/>
    <col min="2561" max="2561" width="13.85546875" style="94" customWidth="1"/>
    <col min="2562" max="2562" width="26.42578125" style="94" customWidth="1"/>
    <col min="2563" max="2563" width="15.85546875" style="94" customWidth="1"/>
    <col min="2564" max="2564" width="13.42578125" style="94" customWidth="1"/>
    <col min="2565" max="2565" width="16.5703125" style="94" customWidth="1"/>
    <col min="2566" max="2567" width="9.140625" style="94"/>
    <col min="2568" max="2569" width="5.85546875" style="94" customWidth="1"/>
    <col min="2570" max="2570" width="7.7109375" style="94" customWidth="1"/>
    <col min="2571" max="2572" width="5.7109375" style="94" customWidth="1"/>
    <col min="2573" max="2573" width="7.7109375" style="94" customWidth="1"/>
    <col min="2574" max="2575" width="5.85546875" style="94" customWidth="1"/>
    <col min="2576" max="2576" width="7.7109375" style="94" customWidth="1"/>
    <col min="2577" max="2578" width="5.140625" style="94" customWidth="1"/>
    <col min="2579" max="2579" width="7.7109375" style="94" customWidth="1"/>
    <col min="2580" max="2581" width="5.42578125" style="94" customWidth="1"/>
    <col min="2582" max="2582" width="7.7109375" style="94" customWidth="1"/>
    <col min="2583" max="2584" width="5.5703125" style="94" customWidth="1"/>
    <col min="2585" max="2585" width="7.7109375" style="94" customWidth="1"/>
    <col min="2586" max="2587" width="5.28515625" style="94" customWidth="1"/>
    <col min="2588" max="2588" width="7.7109375" style="94" customWidth="1"/>
    <col min="2589" max="2590" width="5.42578125" style="94" customWidth="1"/>
    <col min="2591" max="2591" width="7.7109375" style="94" customWidth="1"/>
    <col min="2592" max="2593" width="5.7109375" style="94" customWidth="1"/>
    <col min="2594" max="2594" width="7.7109375" style="94" customWidth="1"/>
    <col min="2595" max="2596" width="5" style="94" customWidth="1"/>
    <col min="2597" max="2597" width="7.7109375" style="94" customWidth="1"/>
    <col min="2598" max="2599" width="5" style="94" customWidth="1"/>
    <col min="2600" max="2600" width="7.7109375" style="94" customWidth="1"/>
    <col min="2601" max="2602" width="6.140625" style="94" customWidth="1"/>
    <col min="2603" max="2603" width="7.7109375" style="94" customWidth="1"/>
    <col min="2604" max="2605" width="5.42578125" style="94" customWidth="1"/>
    <col min="2606" max="2606" width="7.7109375" style="94" customWidth="1"/>
    <col min="2607" max="2608" width="5.85546875" style="94" customWidth="1"/>
    <col min="2609" max="2609" width="7.7109375" style="94" customWidth="1"/>
    <col min="2610" max="2611" width="5.5703125" style="94" customWidth="1"/>
    <col min="2612" max="2612" width="7.7109375" style="94" customWidth="1"/>
    <col min="2613" max="2614" width="5" style="94" customWidth="1"/>
    <col min="2615" max="2615" width="7.7109375" style="94" customWidth="1"/>
    <col min="2616" max="2617" width="5.7109375" style="94" customWidth="1"/>
    <col min="2618" max="2621" width="7.7109375" style="94" customWidth="1"/>
    <col min="2622" max="2623" width="5.42578125" style="94" customWidth="1"/>
    <col min="2624" max="2624" width="7.7109375" style="94" customWidth="1"/>
    <col min="2625" max="2626" width="5.42578125" style="94" customWidth="1"/>
    <col min="2627" max="2627" width="7.7109375" style="94" customWidth="1"/>
    <col min="2628" max="2629" width="4.7109375" style="94" customWidth="1"/>
    <col min="2630" max="2630" width="7.7109375" style="94" customWidth="1"/>
    <col min="2631" max="2632" width="5.42578125" style="94" customWidth="1"/>
    <col min="2633" max="2633" width="7.7109375" style="94" customWidth="1"/>
    <col min="2634" max="2634" width="10.28515625" style="94" customWidth="1"/>
    <col min="2635" max="2816" width="9.140625" style="94"/>
    <col min="2817" max="2817" width="13.85546875" style="94" customWidth="1"/>
    <col min="2818" max="2818" width="26.42578125" style="94" customWidth="1"/>
    <col min="2819" max="2819" width="15.85546875" style="94" customWidth="1"/>
    <col min="2820" max="2820" width="13.42578125" style="94" customWidth="1"/>
    <col min="2821" max="2821" width="16.5703125" style="94" customWidth="1"/>
    <col min="2822" max="2823" width="9.140625" style="94"/>
    <col min="2824" max="2825" width="5.85546875" style="94" customWidth="1"/>
    <col min="2826" max="2826" width="7.7109375" style="94" customWidth="1"/>
    <col min="2827" max="2828" width="5.7109375" style="94" customWidth="1"/>
    <col min="2829" max="2829" width="7.7109375" style="94" customWidth="1"/>
    <col min="2830" max="2831" width="5.85546875" style="94" customWidth="1"/>
    <col min="2832" max="2832" width="7.7109375" style="94" customWidth="1"/>
    <col min="2833" max="2834" width="5.140625" style="94" customWidth="1"/>
    <col min="2835" max="2835" width="7.7109375" style="94" customWidth="1"/>
    <col min="2836" max="2837" width="5.42578125" style="94" customWidth="1"/>
    <col min="2838" max="2838" width="7.7109375" style="94" customWidth="1"/>
    <col min="2839" max="2840" width="5.5703125" style="94" customWidth="1"/>
    <col min="2841" max="2841" width="7.7109375" style="94" customWidth="1"/>
    <col min="2842" max="2843" width="5.28515625" style="94" customWidth="1"/>
    <col min="2844" max="2844" width="7.7109375" style="94" customWidth="1"/>
    <col min="2845" max="2846" width="5.42578125" style="94" customWidth="1"/>
    <col min="2847" max="2847" width="7.7109375" style="94" customWidth="1"/>
    <col min="2848" max="2849" width="5.7109375" style="94" customWidth="1"/>
    <col min="2850" max="2850" width="7.7109375" style="94" customWidth="1"/>
    <col min="2851" max="2852" width="5" style="94" customWidth="1"/>
    <col min="2853" max="2853" width="7.7109375" style="94" customWidth="1"/>
    <col min="2854" max="2855" width="5" style="94" customWidth="1"/>
    <col min="2856" max="2856" width="7.7109375" style="94" customWidth="1"/>
    <col min="2857" max="2858" width="6.140625" style="94" customWidth="1"/>
    <col min="2859" max="2859" width="7.7109375" style="94" customWidth="1"/>
    <col min="2860" max="2861" width="5.42578125" style="94" customWidth="1"/>
    <col min="2862" max="2862" width="7.7109375" style="94" customWidth="1"/>
    <col min="2863" max="2864" width="5.85546875" style="94" customWidth="1"/>
    <col min="2865" max="2865" width="7.7109375" style="94" customWidth="1"/>
    <col min="2866" max="2867" width="5.5703125" style="94" customWidth="1"/>
    <col min="2868" max="2868" width="7.7109375" style="94" customWidth="1"/>
    <col min="2869" max="2870" width="5" style="94" customWidth="1"/>
    <col min="2871" max="2871" width="7.7109375" style="94" customWidth="1"/>
    <col min="2872" max="2873" width="5.7109375" style="94" customWidth="1"/>
    <col min="2874" max="2877" width="7.7109375" style="94" customWidth="1"/>
    <col min="2878" max="2879" width="5.42578125" style="94" customWidth="1"/>
    <col min="2880" max="2880" width="7.7109375" style="94" customWidth="1"/>
    <col min="2881" max="2882" width="5.42578125" style="94" customWidth="1"/>
    <col min="2883" max="2883" width="7.7109375" style="94" customWidth="1"/>
    <col min="2884" max="2885" width="4.7109375" style="94" customWidth="1"/>
    <col min="2886" max="2886" width="7.7109375" style="94" customWidth="1"/>
    <col min="2887" max="2888" width="5.42578125" style="94" customWidth="1"/>
    <col min="2889" max="2889" width="7.7109375" style="94" customWidth="1"/>
    <col min="2890" max="2890" width="10.28515625" style="94" customWidth="1"/>
    <col min="2891" max="3072" width="9.140625" style="94"/>
    <col min="3073" max="3073" width="13.85546875" style="94" customWidth="1"/>
    <col min="3074" max="3074" width="26.42578125" style="94" customWidth="1"/>
    <col min="3075" max="3075" width="15.85546875" style="94" customWidth="1"/>
    <col min="3076" max="3076" width="13.42578125" style="94" customWidth="1"/>
    <col min="3077" max="3077" width="16.5703125" style="94" customWidth="1"/>
    <col min="3078" max="3079" width="9.140625" style="94"/>
    <col min="3080" max="3081" width="5.85546875" style="94" customWidth="1"/>
    <col min="3082" max="3082" width="7.7109375" style="94" customWidth="1"/>
    <col min="3083" max="3084" width="5.7109375" style="94" customWidth="1"/>
    <col min="3085" max="3085" width="7.7109375" style="94" customWidth="1"/>
    <col min="3086" max="3087" width="5.85546875" style="94" customWidth="1"/>
    <col min="3088" max="3088" width="7.7109375" style="94" customWidth="1"/>
    <col min="3089" max="3090" width="5.140625" style="94" customWidth="1"/>
    <col min="3091" max="3091" width="7.7109375" style="94" customWidth="1"/>
    <col min="3092" max="3093" width="5.42578125" style="94" customWidth="1"/>
    <col min="3094" max="3094" width="7.7109375" style="94" customWidth="1"/>
    <col min="3095" max="3096" width="5.5703125" style="94" customWidth="1"/>
    <col min="3097" max="3097" width="7.7109375" style="94" customWidth="1"/>
    <col min="3098" max="3099" width="5.28515625" style="94" customWidth="1"/>
    <col min="3100" max="3100" width="7.7109375" style="94" customWidth="1"/>
    <col min="3101" max="3102" width="5.42578125" style="94" customWidth="1"/>
    <col min="3103" max="3103" width="7.7109375" style="94" customWidth="1"/>
    <col min="3104" max="3105" width="5.7109375" style="94" customWidth="1"/>
    <col min="3106" max="3106" width="7.7109375" style="94" customWidth="1"/>
    <col min="3107" max="3108" width="5" style="94" customWidth="1"/>
    <col min="3109" max="3109" width="7.7109375" style="94" customWidth="1"/>
    <col min="3110" max="3111" width="5" style="94" customWidth="1"/>
    <col min="3112" max="3112" width="7.7109375" style="94" customWidth="1"/>
    <col min="3113" max="3114" width="6.140625" style="94" customWidth="1"/>
    <col min="3115" max="3115" width="7.7109375" style="94" customWidth="1"/>
    <col min="3116" max="3117" width="5.42578125" style="94" customWidth="1"/>
    <col min="3118" max="3118" width="7.7109375" style="94" customWidth="1"/>
    <col min="3119" max="3120" width="5.85546875" style="94" customWidth="1"/>
    <col min="3121" max="3121" width="7.7109375" style="94" customWidth="1"/>
    <col min="3122" max="3123" width="5.5703125" style="94" customWidth="1"/>
    <col min="3124" max="3124" width="7.7109375" style="94" customWidth="1"/>
    <col min="3125" max="3126" width="5" style="94" customWidth="1"/>
    <col min="3127" max="3127" width="7.7109375" style="94" customWidth="1"/>
    <col min="3128" max="3129" width="5.7109375" style="94" customWidth="1"/>
    <col min="3130" max="3133" width="7.7109375" style="94" customWidth="1"/>
    <col min="3134" max="3135" width="5.42578125" style="94" customWidth="1"/>
    <col min="3136" max="3136" width="7.7109375" style="94" customWidth="1"/>
    <col min="3137" max="3138" width="5.42578125" style="94" customWidth="1"/>
    <col min="3139" max="3139" width="7.7109375" style="94" customWidth="1"/>
    <col min="3140" max="3141" width="4.7109375" style="94" customWidth="1"/>
    <col min="3142" max="3142" width="7.7109375" style="94" customWidth="1"/>
    <col min="3143" max="3144" width="5.42578125" style="94" customWidth="1"/>
    <col min="3145" max="3145" width="7.7109375" style="94" customWidth="1"/>
    <col min="3146" max="3146" width="10.28515625" style="94" customWidth="1"/>
    <col min="3147" max="3328" width="9.140625" style="94"/>
    <col min="3329" max="3329" width="13.85546875" style="94" customWidth="1"/>
    <col min="3330" max="3330" width="26.42578125" style="94" customWidth="1"/>
    <col min="3331" max="3331" width="15.85546875" style="94" customWidth="1"/>
    <col min="3332" max="3332" width="13.42578125" style="94" customWidth="1"/>
    <col min="3333" max="3333" width="16.5703125" style="94" customWidth="1"/>
    <col min="3334" max="3335" width="9.140625" style="94"/>
    <col min="3336" max="3337" width="5.85546875" style="94" customWidth="1"/>
    <col min="3338" max="3338" width="7.7109375" style="94" customWidth="1"/>
    <col min="3339" max="3340" width="5.7109375" style="94" customWidth="1"/>
    <col min="3341" max="3341" width="7.7109375" style="94" customWidth="1"/>
    <col min="3342" max="3343" width="5.85546875" style="94" customWidth="1"/>
    <col min="3344" max="3344" width="7.7109375" style="94" customWidth="1"/>
    <col min="3345" max="3346" width="5.140625" style="94" customWidth="1"/>
    <col min="3347" max="3347" width="7.7109375" style="94" customWidth="1"/>
    <col min="3348" max="3349" width="5.42578125" style="94" customWidth="1"/>
    <col min="3350" max="3350" width="7.7109375" style="94" customWidth="1"/>
    <col min="3351" max="3352" width="5.5703125" style="94" customWidth="1"/>
    <col min="3353" max="3353" width="7.7109375" style="94" customWidth="1"/>
    <col min="3354" max="3355" width="5.28515625" style="94" customWidth="1"/>
    <col min="3356" max="3356" width="7.7109375" style="94" customWidth="1"/>
    <col min="3357" max="3358" width="5.42578125" style="94" customWidth="1"/>
    <col min="3359" max="3359" width="7.7109375" style="94" customWidth="1"/>
    <col min="3360" max="3361" width="5.7109375" style="94" customWidth="1"/>
    <col min="3362" max="3362" width="7.7109375" style="94" customWidth="1"/>
    <col min="3363" max="3364" width="5" style="94" customWidth="1"/>
    <col min="3365" max="3365" width="7.7109375" style="94" customWidth="1"/>
    <col min="3366" max="3367" width="5" style="94" customWidth="1"/>
    <col min="3368" max="3368" width="7.7109375" style="94" customWidth="1"/>
    <col min="3369" max="3370" width="6.140625" style="94" customWidth="1"/>
    <col min="3371" max="3371" width="7.7109375" style="94" customWidth="1"/>
    <col min="3372" max="3373" width="5.42578125" style="94" customWidth="1"/>
    <col min="3374" max="3374" width="7.7109375" style="94" customWidth="1"/>
    <col min="3375" max="3376" width="5.85546875" style="94" customWidth="1"/>
    <col min="3377" max="3377" width="7.7109375" style="94" customWidth="1"/>
    <col min="3378" max="3379" width="5.5703125" style="94" customWidth="1"/>
    <col min="3380" max="3380" width="7.7109375" style="94" customWidth="1"/>
    <col min="3381" max="3382" width="5" style="94" customWidth="1"/>
    <col min="3383" max="3383" width="7.7109375" style="94" customWidth="1"/>
    <col min="3384" max="3385" width="5.7109375" style="94" customWidth="1"/>
    <col min="3386" max="3389" width="7.7109375" style="94" customWidth="1"/>
    <col min="3390" max="3391" width="5.42578125" style="94" customWidth="1"/>
    <col min="3392" max="3392" width="7.7109375" style="94" customWidth="1"/>
    <col min="3393" max="3394" width="5.42578125" style="94" customWidth="1"/>
    <col min="3395" max="3395" width="7.7109375" style="94" customWidth="1"/>
    <col min="3396" max="3397" width="4.7109375" style="94" customWidth="1"/>
    <col min="3398" max="3398" width="7.7109375" style="94" customWidth="1"/>
    <col min="3399" max="3400" width="5.42578125" style="94" customWidth="1"/>
    <col min="3401" max="3401" width="7.7109375" style="94" customWidth="1"/>
    <col min="3402" max="3402" width="10.28515625" style="94" customWidth="1"/>
    <col min="3403" max="3584" width="9.140625" style="94"/>
    <col min="3585" max="3585" width="13.85546875" style="94" customWidth="1"/>
    <col min="3586" max="3586" width="26.42578125" style="94" customWidth="1"/>
    <col min="3587" max="3587" width="15.85546875" style="94" customWidth="1"/>
    <col min="3588" max="3588" width="13.42578125" style="94" customWidth="1"/>
    <col min="3589" max="3589" width="16.5703125" style="94" customWidth="1"/>
    <col min="3590" max="3591" width="9.140625" style="94"/>
    <col min="3592" max="3593" width="5.85546875" style="94" customWidth="1"/>
    <col min="3594" max="3594" width="7.7109375" style="94" customWidth="1"/>
    <col min="3595" max="3596" width="5.7109375" style="94" customWidth="1"/>
    <col min="3597" max="3597" width="7.7109375" style="94" customWidth="1"/>
    <col min="3598" max="3599" width="5.85546875" style="94" customWidth="1"/>
    <col min="3600" max="3600" width="7.7109375" style="94" customWidth="1"/>
    <col min="3601" max="3602" width="5.140625" style="94" customWidth="1"/>
    <col min="3603" max="3603" width="7.7109375" style="94" customWidth="1"/>
    <col min="3604" max="3605" width="5.42578125" style="94" customWidth="1"/>
    <col min="3606" max="3606" width="7.7109375" style="94" customWidth="1"/>
    <col min="3607" max="3608" width="5.5703125" style="94" customWidth="1"/>
    <col min="3609" max="3609" width="7.7109375" style="94" customWidth="1"/>
    <col min="3610" max="3611" width="5.28515625" style="94" customWidth="1"/>
    <col min="3612" max="3612" width="7.7109375" style="94" customWidth="1"/>
    <col min="3613" max="3614" width="5.42578125" style="94" customWidth="1"/>
    <col min="3615" max="3615" width="7.7109375" style="94" customWidth="1"/>
    <col min="3616" max="3617" width="5.7109375" style="94" customWidth="1"/>
    <col min="3618" max="3618" width="7.7109375" style="94" customWidth="1"/>
    <col min="3619" max="3620" width="5" style="94" customWidth="1"/>
    <col min="3621" max="3621" width="7.7109375" style="94" customWidth="1"/>
    <col min="3622" max="3623" width="5" style="94" customWidth="1"/>
    <col min="3624" max="3624" width="7.7109375" style="94" customWidth="1"/>
    <col min="3625" max="3626" width="6.140625" style="94" customWidth="1"/>
    <col min="3627" max="3627" width="7.7109375" style="94" customWidth="1"/>
    <col min="3628" max="3629" width="5.42578125" style="94" customWidth="1"/>
    <col min="3630" max="3630" width="7.7109375" style="94" customWidth="1"/>
    <col min="3631" max="3632" width="5.85546875" style="94" customWidth="1"/>
    <col min="3633" max="3633" width="7.7109375" style="94" customWidth="1"/>
    <col min="3634" max="3635" width="5.5703125" style="94" customWidth="1"/>
    <col min="3636" max="3636" width="7.7109375" style="94" customWidth="1"/>
    <col min="3637" max="3638" width="5" style="94" customWidth="1"/>
    <col min="3639" max="3639" width="7.7109375" style="94" customWidth="1"/>
    <col min="3640" max="3641" width="5.7109375" style="94" customWidth="1"/>
    <col min="3642" max="3645" width="7.7109375" style="94" customWidth="1"/>
    <col min="3646" max="3647" width="5.42578125" style="94" customWidth="1"/>
    <col min="3648" max="3648" width="7.7109375" style="94" customWidth="1"/>
    <col min="3649" max="3650" width="5.42578125" style="94" customWidth="1"/>
    <col min="3651" max="3651" width="7.7109375" style="94" customWidth="1"/>
    <col min="3652" max="3653" width="4.7109375" style="94" customWidth="1"/>
    <col min="3654" max="3654" width="7.7109375" style="94" customWidth="1"/>
    <col min="3655" max="3656" width="5.42578125" style="94" customWidth="1"/>
    <col min="3657" max="3657" width="7.7109375" style="94" customWidth="1"/>
    <col min="3658" max="3658" width="10.28515625" style="94" customWidth="1"/>
    <col min="3659" max="3840" width="9.140625" style="94"/>
    <col min="3841" max="3841" width="13.85546875" style="94" customWidth="1"/>
    <col min="3842" max="3842" width="26.42578125" style="94" customWidth="1"/>
    <col min="3843" max="3843" width="15.85546875" style="94" customWidth="1"/>
    <col min="3844" max="3844" width="13.42578125" style="94" customWidth="1"/>
    <col min="3845" max="3845" width="16.5703125" style="94" customWidth="1"/>
    <col min="3846" max="3847" width="9.140625" style="94"/>
    <col min="3848" max="3849" width="5.85546875" style="94" customWidth="1"/>
    <col min="3850" max="3850" width="7.7109375" style="94" customWidth="1"/>
    <col min="3851" max="3852" width="5.7109375" style="94" customWidth="1"/>
    <col min="3853" max="3853" width="7.7109375" style="94" customWidth="1"/>
    <col min="3854" max="3855" width="5.85546875" style="94" customWidth="1"/>
    <col min="3856" max="3856" width="7.7109375" style="94" customWidth="1"/>
    <col min="3857" max="3858" width="5.140625" style="94" customWidth="1"/>
    <col min="3859" max="3859" width="7.7109375" style="94" customWidth="1"/>
    <col min="3860" max="3861" width="5.42578125" style="94" customWidth="1"/>
    <col min="3862" max="3862" width="7.7109375" style="94" customWidth="1"/>
    <col min="3863" max="3864" width="5.5703125" style="94" customWidth="1"/>
    <col min="3865" max="3865" width="7.7109375" style="94" customWidth="1"/>
    <col min="3866" max="3867" width="5.28515625" style="94" customWidth="1"/>
    <col min="3868" max="3868" width="7.7109375" style="94" customWidth="1"/>
    <col min="3869" max="3870" width="5.42578125" style="94" customWidth="1"/>
    <col min="3871" max="3871" width="7.7109375" style="94" customWidth="1"/>
    <col min="3872" max="3873" width="5.7109375" style="94" customWidth="1"/>
    <col min="3874" max="3874" width="7.7109375" style="94" customWidth="1"/>
    <col min="3875" max="3876" width="5" style="94" customWidth="1"/>
    <col min="3877" max="3877" width="7.7109375" style="94" customWidth="1"/>
    <col min="3878" max="3879" width="5" style="94" customWidth="1"/>
    <col min="3880" max="3880" width="7.7109375" style="94" customWidth="1"/>
    <col min="3881" max="3882" width="6.140625" style="94" customWidth="1"/>
    <col min="3883" max="3883" width="7.7109375" style="94" customWidth="1"/>
    <col min="3884" max="3885" width="5.42578125" style="94" customWidth="1"/>
    <col min="3886" max="3886" width="7.7109375" style="94" customWidth="1"/>
    <col min="3887" max="3888" width="5.85546875" style="94" customWidth="1"/>
    <col min="3889" max="3889" width="7.7109375" style="94" customWidth="1"/>
    <col min="3890" max="3891" width="5.5703125" style="94" customWidth="1"/>
    <col min="3892" max="3892" width="7.7109375" style="94" customWidth="1"/>
    <col min="3893" max="3894" width="5" style="94" customWidth="1"/>
    <col min="3895" max="3895" width="7.7109375" style="94" customWidth="1"/>
    <col min="3896" max="3897" width="5.7109375" style="94" customWidth="1"/>
    <col min="3898" max="3901" width="7.7109375" style="94" customWidth="1"/>
    <col min="3902" max="3903" width="5.42578125" style="94" customWidth="1"/>
    <col min="3904" max="3904" width="7.7109375" style="94" customWidth="1"/>
    <col min="3905" max="3906" width="5.42578125" style="94" customWidth="1"/>
    <col min="3907" max="3907" width="7.7109375" style="94" customWidth="1"/>
    <col min="3908" max="3909" width="4.7109375" style="94" customWidth="1"/>
    <col min="3910" max="3910" width="7.7109375" style="94" customWidth="1"/>
    <col min="3911" max="3912" width="5.42578125" style="94" customWidth="1"/>
    <col min="3913" max="3913" width="7.7109375" style="94" customWidth="1"/>
    <col min="3914" max="3914" width="10.28515625" style="94" customWidth="1"/>
    <col min="3915" max="4096" width="9.140625" style="94"/>
    <col min="4097" max="4097" width="13.85546875" style="94" customWidth="1"/>
    <col min="4098" max="4098" width="26.42578125" style="94" customWidth="1"/>
    <col min="4099" max="4099" width="15.85546875" style="94" customWidth="1"/>
    <col min="4100" max="4100" width="13.42578125" style="94" customWidth="1"/>
    <col min="4101" max="4101" width="16.5703125" style="94" customWidth="1"/>
    <col min="4102" max="4103" width="9.140625" style="94"/>
    <col min="4104" max="4105" width="5.85546875" style="94" customWidth="1"/>
    <col min="4106" max="4106" width="7.7109375" style="94" customWidth="1"/>
    <col min="4107" max="4108" width="5.7109375" style="94" customWidth="1"/>
    <col min="4109" max="4109" width="7.7109375" style="94" customWidth="1"/>
    <col min="4110" max="4111" width="5.85546875" style="94" customWidth="1"/>
    <col min="4112" max="4112" width="7.7109375" style="94" customWidth="1"/>
    <col min="4113" max="4114" width="5.140625" style="94" customWidth="1"/>
    <col min="4115" max="4115" width="7.7109375" style="94" customWidth="1"/>
    <col min="4116" max="4117" width="5.42578125" style="94" customWidth="1"/>
    <col min="4118" max="4118" width="7.7109375" style="94" customWidth="1"/>
    <col min="4119" max="4120" width="5.5703125" style="94" customWidth="1"/>
    <col min="4121" max="4121" width="7.7109375" style="94" customWidth="1"/>
    <col min="4122" max="4123" width="5.28515625" style="94" customWidth="1"/>
    <col min="4124" max="4124" width="7.7109375" style="94" customWidth="1"/>
    <col min="4125" max="4126" width="5.42578125" style="94" customWidth="1"/>
    <col min="4127" max="4127" width="7.7109375" style="94" customWidth="1"/>
    <col min="4128" max="4129" width="5.7109375" style="94" customWidth="1"/>
    <col min="4130" max="4130" width="7.7109375" style="94" customWidth="1"/>
    <col min="4131" max="4132" width="5" style="94" customWidth="1"/>
    <col min="4133" max="4133" width="7.7109375" style="94" customWidth="1"/>
    <col min="4134" max="4135" width="5" style="94" customWidth="1"/>
    <col min="4136" max="4136" width="7.7109375" style="94" customWidth="1"/>
    <col min="4137" max="4138" width="6.140625" style="94" customWidth="1"/>
    <col min="4139" max="4139" width="7.7109375" style="94" customWidth="1"/>
    <col min="4140" max="4141" width="5.42578125" style="94" customWidth="1"/>
    <col min="4142" max="4142" width="7.7109375" style="94" customWidth="1"/>
    <col min="4143" max="4144" width="5.85546875" style="94" customWidth="1"/>
    <col min="4145" max="4145" width="7.7109375" style="94" customWidth="1"/>
    <col min="4146" max="4147" width="5.5703125" style="94" customWidth="1"/>
    <col min="4148" max="4148" width="7.7109375" style="94" customWidth="1"/>
    <col min="4149" max="4150" width="5" style="94" customWidth="1"/>
    <col min="4151" max="4151" width="7.7109375" style="94" customWidth="1"/>
    <col min="4152" max="4153" width="5.7109375" style="94" customWidth="1"/>
    <col min="4154" max="4157" width="7.7109375" style="94" customWidth="1"/>
    <col min="4158" max="4159" width="5.42578125" style="94" customWidth="1"/>
    <col min="4160" max="4160" width="7.7109375" style="94" customWidth="1"/>
    <col min="4161" max="4162" width="5.42578125" style="94" customWidth="1"/>
    <col min="4163" max="4163" width="7.7109375" style="94" customWidth="1"/>
    <col min="4164" max="4165" width="4.7109375" style="94" customWidth="1"/>
    <col min="4166" max="4166" width="7.7109375" style="94" customWidth="1"/>
    <col min="4167" max="4168" width="5.42578125" style="94" customWidth="1"/>
    <col min="4169" max="4169" width="7.7109375" style="94" customWidth="1"/>
    <col min="4170" max="4170" width="10.28515625" style="94" customWidth="1"/>
    <col min="4171" max="4352" width="9.140625" style="94"/>
    <col min="4353" max="4353" width="13.85546875" style="94" customWidth="1"/>
    <col min="4354" max="4354" width="26.42578125" style="94" customWidth="1"/>
    <col min="4355" max="4355" width="15.85546875" style="94" customWidth="1"/>
    <col min="4356" max="4356" width="13.42578125" style="94" customWidth="1"/>
    <col min="4357" max="4357" width="16.5703125" style="94" customWidth="1"/>
    <col min="4358" max="4359" width="9.140625" style="94"/>
    <col min="4360" max="4361" width="5.85546875" style="94" customWidth="1"/>
    <col min="4362" max="4362" width="7.7109375" style="94" customWidth="1"/>
    <col min="4363" max="4364" width="5.7109375" style="94" customWidth="1"/>
    <col min="4365" max="4365" width="7.7109375" style="94" customWidth="1"/>
    <col min="4366" max="4367" width="5.85546875" style="94" customWidth="1"/>
    <col min="4368" max="4368" width="7.7109375" style="94" customWidth="1"/>
    <col min="4369" max="4370" width="5.140625" style="94" customWidth="1"/>
    <col min="4371" max="4371" width="7.7109375" style="94" customWidth="1"/>
    <col min="4372" max="4373" width="5.42578125" style="94" customWidth="1"/>
    <col min="4374" max="4374" width="7.7109375" style="94" customWidth="1"/>
    <col min="4375" max="4376" width="5.5703125" style="94" customWidth="1"/>
    <col min="4377" max="4377" width="7.7109375" style="94" customWidth="1"/>
    <col min="4378" max="4379" width="5.28515625" style="94" customWidth="1"/>
    <col min="4380" max="4380" width="7.7109375" style="94" customWidth="1"/>
    <col min="4381" max="4382" width="5.42578125" style="94" customWidth="1"/>
    <col min="4383" max="4383" width="7.7109375" style="94" customWidth="1"/>
    <col min="4384" max="4385" width="5.7109375" style="94" customWidth="1"/>
    <col min="4386" max="4386" width="7.7109375" style="94" customWidth="1"/>
    <col min="4387" max="4388" width="5" style="94" customWidth="1"/>
    <col min="4389" max="4389" width="7.7109375" style="94" customWidth="1"/>
    <col min="4390" max="4391" width="5" style="94" customWidth="1"/>
    <col min="4392" max="4392" width="7.7109375" style="94" customWidth="1"/>
    <col min="4393" max="4394" width="6.140625" style="94" customWidth="1"/>
    <col min="4395" max="4395" width="7.7109375" style="94" customWidth="1"/>
    <col min="4396" max="4397" width="5.42578125" style="94" customWidth="1"/>
    <col min="4398" max="4398" width="7.7109375" style="94" customWidth="1"/>
    <col min="4399" max="4400" width="5.85546875" style="94" customWidth="1"/>
    <col min="4401" max="4401" width="7.7109375" style="94" customWidth="1"/>
    <col min="4402" max="4403" width="5.5703125" style="94" customWidth="1"/>
    <col min="4404" max="4404" width="7.7109375" style="94" customWidth="1"/>
    <col min="4405" max="4406" width="5" style="94" customWidth="1"/>
    <col min="4407" max="4407" width="7.7109375" style="94" customWidth="1"/>
    <col min="4408" max="4409" width="5.7109375" style="94" customWidth="1"/>
    <col min="4410" max="4413" width="7.7109375" style="94" customWidth="1"/>
    <col min="4414" max="4415" width="5.42578125" style="94" customWidth="1"/>
    <col min="4416" max="4416" width="7.7109375" style="94" customWidth="1"/>
    <col min="4417" max="4418" width="5.42578125" style="94" customWidth="1"/>
    <col min="4419" max="4419" width="7.7109375" style="94" customWidth="1"/>
    <col min="4420" max="4421" width="4.7109375" style="94" customWidth="1"/>
    <col min="4422" max="4422" width="7.7109375" style="94" customWidth="1"/>
    <col min="4423" max="4424" width="5.42578125" style="94" customWidth="1"/>
    <col min="4425" max="4425" width="7.7109375" style="94" customWidth="1"/>
    <col min="4426" max="4426" width="10.28515625" style="94" customWidth="1"/>
    <col min="4427" max="4608" width="9.140625" style="94"/>
    <col min="4609" max="4609" width="13.85546875" style="94" customWidth="1"/>
    <col min="4610" max="4610" width="26.42578125" style="94" customWidth="1"/>
    <col min="4611" max="4611" width="15.85546875" style="94" customWidth="1"/>
    <col min="4612" max="4612" width="13.42578125" style="94" customWidth="1"/>
    <col min="4613" max="4613" width="16.5703125" style="94" customWidth="1"/>
    <col min="4614" max="4615" width="9.140625" style="94"/>
    <col min="4616" max="4617" width="5.85546875" style="94" customWidth="1"/>
    <col min="4618" max="4618" width="7.7109375" style="94" customWidth="1"/>
    <col min="4619" max="4620" width="5.7109375" style="94" customWidth="1"/>
    <col min="4621" max="4621" width="7.7109375" style="94" customWidth="1"/>
    <col min="4622" max="4623" width="5.85546875" style="94" customWidth="1"/>
    <col min="4624" max="4624" width="7.7109375" style="94" customWidth="1"/>
    <col min="4625" max="4626" width="5.140625" style="94" customWidth="1"/>
    <col min="4627" max="4627" width="7.7109375" style="94" customWidth="1"/>
    <col min="4628" max="4629" width="5.42578125" style="94" customWidth="1"/>
    <col min="4630" max="4630" width="7.7109375" style="94" customWidth="1"/>
    <col min="4631" max="4632" width="5.5703125" style="94" customWidth="1"/>
    <col min="4633" max="4633" width="7.7109375" style="94" customWidth="1"/>
    <col min="4634" max="4635" width="5.28515625" style="94" customWidth="1"/>
    <col min="4636" max="4636" width="7.7109375" style="94" customWidth="1"/>
    <col min="4637" max="4638" width="5.42578125" style="94" customWidth="1"/>
    <col min="4639" max="4639" width="7.7109375" style="94" customWidth="1"/>
    <col min="4640" max="4641" width="5.7109375" style="94" customWidth="1"/>
    <col min="4642" max="4642" width="7.7109375" style="94" customWidth="1"/>
    <col min="4643" max="4644" width="5" style="94" customWidth="1"/>
    <col min="4645" max="4645" width="7.7109375" style="94" customWidth="1"/>
    <col min="4646" max="4647" width="5" style="94" customWidth="1"/>
    <col min="4648" max="4648" width="7.7109375" style="94" customWidth="1"/>
    <col min="4649" max="4650" width="6.140625" style="94" customWidth="1"/>
    <col min="4651" max="4651" width="7.7109375" style="94" customWidth="1"/>
    <col min="4652" max="4653" width="5.42578125" style="94" customWidth="1"/>
    <col min="4654" max="4654" width="7.7109375" style="94" customWidth="1"/>
    <col min="4655" max="4656" width="5.85546875" style="94" customWidth="1"/>
    <col min="4657" max="4657" width="7.7109375" style="94" customWidth="1"/>
    <col min="4658" max="4659" width="5.5703125" style="94" customWidth="1"/>
    <col min="4660" max="4660" width="7.7109375" style="94" customWidth="1"/>
    <col min="4661" max="4662" width="5" style="94" customWidth="1"/>
    <col min="4663" max="4663" width="7.7109375" style="94" customWidth="1"/>
    <col min="4664" max="4665" width="5.7109375" style="94" customWidth="1"/>
    <col min="4666" max="4669" width="7.7109375" style="94" customWidth="1"/>
    <col min="4670" max="4671" width="5.42578125" style="94" customWidth="1"/>
    <col min="4672" max="4672" width="7.7109375" style="94" customWidth="1"/>
    <col min="4673" max="4674" width="5.42578125" style="94" customWidth="1"/>
    <col min="4675" max="4675" width="7.7109375" style="94" customWidth="1"/>
    <col min="4676" max="4677" width="4.7109375" style="94" customWidth="1"/>
    <col min="4678" max="4678" width="7.7109375" style="94" customWidth="1"/>
    <col min="4679" max="4680" width="5.42578125" style="94" customWidth="1"/>
    <col min="4681" max="4681" width="7.7109375" style="94" customWidth="1"/>
    <col min="4682" max="4682" width="10.28515625" style="94" customWidth="1"/>
    <col min="4683" max="4864" width="9.140625" style="94"/>
    <col min="4865" max="4865" width="13.85546875" style="94" customWidth="1"/>
    <col min="4866" max="4866" width="26.42578125" style="94" customWidth="1"/>
    <col min="4867" max="4867" width="15.85546875" style="94" customWidth="1"/>
    <col min="4868" max="4868" width="13.42578125" style="94" customWidth="1"/>
    <col min="4869" max="4869" width="16.5703125" style="94" customWidth="1"/>
    <col min="4870" max="4871" width="9.140625" style="94"/>
    <col min="4872" max="4873" width="5.85546875" style="94" customWidth="1"/>
    <col min="4874" max="4874" width="7.7109375" style="94" customWidth="1"/>
    <col min="4875" max="4876" width="5.7109375" style="94" customWidth="1"/>
    <col min="4877" max="4877" width="7.7109375" style="94" customWidth="1"/>
    <col min="4878" max="4879" width="5.85546875" style="94" customWidth="1"/>
    <col min="4880" max="4880" width="7.7109375" style="94" customWidth="1"/>
    <col min="4881" max="4882" width="5.140625" style="94" customWidth="1"/>
    <col min="4883" max="4883" width="7.7109375" style="94" customWidth="1"/>
    <col min="4884" max="4885" width="5.42578125" style="94" customWidth="1"/>
    <col min="4886" max="4886" width="7.7109375" style="94" customWidth="1"/>
    <col min="4887" max="4888" width="5.5703125" style="94" customWidth="1"/>
    <col min="4889" max="4889" width="7.7109375" style="94" customWidth="1"/>
    <col min="4890" max="4891" width="5.28515625" style="94" customWidth="1"/>
    <col min="4892" max="4892" width="7.7109375" style="94" customWidth="1"/>
    <col min="4893" max="4894" width="5.42578125" style="94" customWidth="1"/>
    <col min="4895" max="4895" width="7.7109375" style="94" customWidth="1"/>
    <col min="4896" max="4897" width="5.7109375" style="94" customWidth="1"/>
    <col min="4898" max="4898" width="7.7109375" style="94" customWidth="1"/>
    <col min="4899" max="4900" width="5" style="94" customWidth="1"/>
    <col min="4901" max="4901" width="7.7109375" style="94" customWidth="1"/>
    <col min="4902" max="4903" width="5" style="94" customWidth="1"/>
    <col min="4904" max="4904" width="7.7109375" style="94" customWidth="1"/>
    <col min="4905" max="4906" width="6.140625" style="94" customWidth="1"/>
    <col min="4907" max="4907" width="7.7109375" style="94" customWidth="1"/>
    <col min="4908" max="4909" width="5.42578125" style="94" customWidth="1"/>
    <col min="4910" max="4910" width="7.7109375" style="94" customWidth="1"/>
    <col min="4911" max="4912" width="5.85546875" style="94" customWidth="1"/>
    <col min="4913" max="4913" width="7.7109375" style="94" customWidth="1"/>
    <col min="4914" max="4915" width="5.5703125" style="94" customWidth="1"/>
    <col min="4916" max="4916" width="7.7109375" style="94" customWidth="1"/>
    <col min="4917" max="4918" width="5" style="94" customWidth="1"/>
    <col min="4919" max="4919" width="7.7109375" style="94" customWidth="1"/>
    <col min="4920" max="4921" width="5.7109375" style="94" customWidth="1"/>
    <col min="4922" max="4925" width="7.7109375" style="94" customWidth="1"/>
    <col min="4926" max="4927" width="5.42578125" style="94" customWidth="1"/>
    <col min="4928" max="4928" width="7.7109375" style="94" customWidth="1"/>
    <col min="4929" max="4930" width="5.42578125" style="94" customWidth="1"/>
    <col min="4931" max="4931" width="7.7109375" style="94" customWidth="1"/>
    <col min="4932" max="4933" width="4.7109375" style="94" customWidth="1"/>
    <col min="4934" max="4934" width="7.7109375" style="94" customWidth="1"/>
    <col min="4935" max="4936" width="5.42578125" style="94" customWidth="1"/>
    <col min="4937" max="4937" width="7.7109375" style="94" customWidth="1"/>
    <col min="4938" max="4938" width="10.28515625" style="94" customWidth="1"/>
    <col min="4939" max="5120" width="9.140625" style="94"/>
    <col min="5121" max="5121" width="13.85546875" style="94" customWidth="1"/>
    <col min="5122" max="5122" width="26.42578125" style="94" customWidth="1"/>
    <col min="5123" max="5123" width="15.85546875" style="94" customWidth="1"/>
    <col min="5124" max="5124" width="13.42578125" style="94" customWidth="1"/>
    <col min="5125" max="5125" width="16.5703125" style="94" customWidth="1"/>
    <col min="5126" max="5127" width="9.140625" style="94"/>
    <col min="5128" max="5129" width="5.85546875" style="94" customWidth="1"/>
    <col min="5130" max="5130" width="7.7109375" style="94" customWidth="1"/>
    <col min="5131" max="5132" width="5.7109375" style="94" customWidth="1"/>
    <col min="5133" max="5133" width="7.7109375" style="94" customWidth="1"/>
    <col min="5134" max="5135" width="5.85546875" style="94" customWidth="1"/>
    <col min="5136" max="5136" width="7.7109375" style="94" customWidth="1"/>
    <col min="5137" max="5138" width="5.140625" style="94" customWidth="1"/>
    <col min="5139" max="5139" width="7.7109375" style="94" customWidth="1"/>
    <col min="5140" max="5141" width="5.42578125" style="94" customWidth="1"/>
    <col min="5142" max="5142" width="7.7109375" style="94" customWidth="1"/>
    <col min="5143" max="5144" width="5.5703125" style="94" customWidth="1"/>
    <col min="5145" max="5145" width="7.7109375" style="94" customWidth="1"/>
    <col min="5146" max="5147" width="5.28515625" style="94" customWidth="1"/>
    <col min="5148" max="5148" width="7.7109375" style="94" customWidth="1"/>
    <col min="5149" max="5150" width="5.42578125" style="94" customWidth="1"/>
    <col min="5151" max="5151" width="7.7109375" style="94" customWidth="1"/>
    <col min="5152" max="5153" width="5.7109375" style="94" customWidth="1"/>
    <col min="5154" max="5154" width="7.7109375" style="94" customWidth="1"/>
    <col min="5155" max="5156" width="5" style="94" customWidth="1"/>
    <col min="5157" max="5157" width="7.7109375" style="94" customWidth="1"/>
    <col min="5158" max="5159" width="5" style="94" customWidth="1"/>
    <col min="5160" max="5160" width="7.7109375" style="94" customWidth="1"/>
    <col min="5161" max="5162" width="6.140625" style="94" customWidth="1"/>
    <col min="5163" max="5163" width="7.7109375" style="94" customWidth="1"/>
    <col min="5164" max="5165" width="5.42578125" style="94" customWidth="1"/>
    <col min="5166" max="5166" width="7.7109375" style="94" customWidth="1"/>
    <col min="5167" max="5168" width="5.85546875" style="94" customWidth="1"/>
    <col min="5169" max="5169" width="7.7109375" style="94" customWidth="1"/>
    <col min="5170" max="5171" width="5.5703125" style="94" customWidth="1"/>
    <col min="5172" max="5172" width="7.7109375" style="94" customWidth="1"/>
    <col min="5173" max="5174" width="5" style="94" customWidth="1"/>
    <col min="5175" max="5175" width="7.7109375" style="94" customWidth="1"/>
    <col min="5176" max="5177" width="5.7109375" style="94" customWidth="1"/>
    <col min="5178" max="5181" width="7.7109375" style="94" customWidth="1"/>
    <col min="5182" max="5183" width="5.42578125" style="94" customWidth="1"/>
    <col min="5184" max="5184" width="7.7109375" style="94" customWidth="1"/>
    <col min="5185" max="5186" width="5.42578125" style="94" customWidth="1"/>
    <col min="5187" max="5187" width="7.7109375" style="94" customWidth="1"/>
    <col min="5188" max="5189" width="4.7109375" style="94" customWidth="1"/>
    <col min="5190" max="5190" width="7.7109375" style="94" customWidth="1"/>
    <col min="5191" max="5192" width="5.42578125" style="94" customWidth="1"/>
    <col min="5193" max="5193" width="7.7109375" style="94" customWidth="1"/>
    <col min="5194" max="5194" width="10.28515625" style="94" customWidth="1"/>
    <col min="5195" max="5376" width="9.140625" style="94"/>
    <col min="5377" max="5377" width="13.85546875" style="94" customWidth="1"/>
    <col min="5378" max="5378" width="26.42578125" style="94" customWidth="1"/>
    <col min="5379" max="5379" width="15.85546875" style="94" customWidth="1"/>
    <col min="5380" max="5380" width="13.42578125" style="94" customWidth="1"/>
    <col min="5381" max="5381" width="16.5703125" style="94" customWidth="1"/>
    <col min="5382" max="5383" width="9.140625" style="94"/>
    <col min="5384" max="5385" width="5.85546875" style="94" customWidth="1"/>
    <col min="5386" max="5386" width="7.7109375" style="94" customWidth="1"/>
    <col min="5387" max="5388" width="5.7109375" style="94" customWidth="1"/>
    <col min="5389" max="5389" width="7.7109375" style="94" customWidth="1"/>
    <col min="5390" max="5391" width="5.85546875" style="94" customWidth="1"/>
    <col min="5392" max="5392" width="7.7109375" style="94" customWidth="1"/>
    <col min="5393" max="5394" width="5.140625" style="94" customWidth="1"/>
    <col min="5395" max="5395" width="7.7109375" style="94" customWidth="1"/>
    <col min="5396" max="5397" width="5.42578125" style="94" customWidth="1"/>
    <col min="5398" max="5398" width="7.7109375" style="94" customWidth="1"/>
    <col min="5399" max="5400" width="5.5703125" style="94" customWidth="1"/>
    <col min="5401" max="5401" width="7.7109375" style="94" customWidth="1"/>
    <col min="5402" max="5403" width="5.28515625" style="94" customWidth="1"/>
    <col min="5404" max="5404" width="7.7109375" style="94" customWidth="1"/>
    <col min="5405" max="5406" width="5.42578125" style="94" customWidth="1"/>
    <col min="5407" max="5407" width="7.7109375" style="94" customWidth="1"/>
    <col min="5408" max="5409" width="5.7109375" style="94" customWidth="1"/>
    <col min="5410" max="5410" width="7.7109375" style="94" customWidth="1"/>
    <col min="5411" max="5412" width="5" style="94" customWidth="1"/>
    <col min="5413" max="5413" width="7.7109375" style="94" customWidth="1"/>
    <col min="5414" max="5415" width="5" style="94" customWidth="1"/>
    <col min="5416" max="5416" width="7.7109375" style="94" customWidth="1"/>
    <col min="5417" max="5418" width="6.140625" style="94" customWidth="1"/>
    <col min="5419" max="5419" width="7.7109375" style="94" customWidth="1"/>
    <col min="5420" max="5421" width="5.42578125" style="94" customWidth="1"/>
    <col min="5422" max="5422" width="7.7109375" style="94" customWidth="1"/>
    <col min="5423" max="5424" width="5.85546875" style="94" customWidth="1"/>
    <col min="5425" max="5425" width="7.7109375" style="94" customWidth="1"/>
    <col min="5426" max="5427" width="5.5703125" style="94" customWidth="1"/>
    <col min="5428" max="5428" width="7.7109375" style="94" customWidth="1"/>
    <col min="5429" max="5430" width="5" style="94" customWidth="1"/>
    <col min="5431" max="5431" width="7.7109375" style="94" customWidth="1"/>
    <col min="5432" max="5433" width="5.7109375" style="94" customWidth="1"/>
    <col min="5434" max="5437" width="7.7109375" style="94" customWidth="1"/>
    <col min="5438" max="5439" width="5.42578125" style="94" customWidth="1"/>
    <col min="5440" max="5440" width="7.7109375" style="94" customWidth="1"/>
    <col min="5441" max="5442" width="5.42578125" style="94" customWidth="1"/>
    <col min="5443" max="5443" width="7.7109375" style="94" customWidth="1"/>
    <col min="5444" max="5445" width="4.7109375" style="94" customWidth="1"/>
    <col min="5446" max="5446" width="7.7109375" style="94" customWidth="1"/>
    <col min="5447" max="5448" width="5.42578125" style="94" customWidth="1"/>
    <col min="5449" max="5449" width="7.7109375" style="94" customWidth="1"/>
    <col min="5450" max="5450" width="10.28515625" style="94" customWidth="1"/>
    <col min="5451" max="5632" width="9.140625" style="94"/>
    <col min="5633" max="5633" width="13.85546875" style="94" customWidth="1"/>
    <col min="5634" max="5634" width="26.42578125" style="94" customWidth="1"/>
    <col min="5635" max="5635" width="15.85546875" style="94" customWidth="1"/>
    <col min="5636" max="5636" width="13.42578125" style="94" customWidth="1"/>
    <col min="5637" max="5637" width="16.5703125" style="94" customWidth="1"/>
    <col min="5638" max="5639" width="9.140625" style="94"/>
    <col min="5640" max="5641" width="5.85546875" style="94" customWidth="1"/>
    <col min="5642" max="5642" width="7.7109375" style="94" customWidth="1"/>
    <col min="5643" max="5644" width="5.7109375" style="94" customWidth="1"/>
    <col min="5645" max="5645" width="7.7109375" style="94" customWidth="1"/>
    <col min="5646" max="5647" width="5.85546875" style="94" customWidth="1"/>
    <col min="5648" max="5648" width="7.7109375" style="94" customWidth="1"/>
    <col min="5649" max="5650" width="5.140625" style="94" customWidth="1"/>
    <col min="5651" max="5651" width="7.7109375" style="94" customWidth="1"/>
    <col min="5652" max="5653" width="5.42578125" style="94" customWidth="1"/>
    <col min="5654" max="5654" width="7.7109375" style="94" customWidth="1"/>
    <col min="5655" max="5656" width="5.5703125" style="94" customWidth="1"/>
    <col min="5657" max="5657" width="7.7109375" style="94" customWidth="1"/>
    <col min="5658" max="5659" width="5.28515625" style="94" customWidth="1"/>
    <col min="5660" max="5660" width="7.7109375" style="94" customWidth="1"/>
    <col min="5661" max="5662" width="5.42578125" style="94" customWidth="1"/>
    <col min="5663" max="5663" width="7.7109375" style="94" customWidth="1"/>
    <col min="5664" max="5665" width="5.7109375" style="94" customWidth="1"/>
    <col min="5666" max="5666" width="7.7109375" style="94" customWidth="1"/>
    <col min="5667" max="5668" width="5" style="94" customWidth="1"/>
    <col min="5669" max="5669" width="7.7109375" style="94" customWidth="1"/>
    <col min="5670" max="5671" width="5" style="94" customWidth="1"/>
    <col min="5672" max="5672" width="7.7109375" style="94" customWidth="1"/>
    <col min="5673" max="5674" width="6.140625" style="94" customWidth="1"/>
    <col min="5675" max="5675" width="7.7109375" style="94" customWidth="1"/>
    <col min="5676" max="5677" width="5.42578125" style="94" customWidth="1"/>
    <col min="5678" max="5678" width="7.7109375" style="94" customWidth="1"/>
    <col min="5679" max="5680" width="5.85546875" style="94" customWidth="1"/>
    <col min="5681" max="5681" width="7.7109375" style="94" customWidth="1"/>
    <col min="5682" max="5683" width="5.5703125" style="94" customWidth="1"/>
    <col min="5684" max="5684" width="7.7109375" style="94" customWidth="1"/>
    <col min="5685" max="5686" width="5" style="94" customWidth="1"/>
    <col min="5687" max="5687" width="7.7109375" style="94" customWidth="1"/>
    <col min="5688" max="5689" width="5.7109375" style="94" customWidth="1"/>
    <col min="5690" max="5693" width="7.7109375" style="94" customWidth="1"/>
    <col min="5694" max="5695" width="5.42578125" style="94" customWidth="1"/>
    <col min="5696" max="5696" width="7.7109375" style="94" customWidth="1"/>
    <col min="5697" max="5698" width="5.42578125" style="94" customWidth="1"/>
    <col min="5699" max="5699" width="7.7109375" style="94" customWidth="1"/>
    <col min="5700" max="5701" width="4.7109375" style="94" customWidth="1"/>
    <col min="5702" max="5702" width="7.7109375" style="94" customWidth="1"/>
    <col min="5703" max="5704" width="5.42578125" style="94" customWidth="1"/>
    <col min="5705" max="5705" width="7.7109375" style="94" customWidth="1"/>
    <col min="5706" max="5706" width="10.28515625" style="94" customWidth="1"/>
    <col min="5707" max="5888" width="9.140625" style="94"/>
    <col min="5889" max="5889" width="13.85546875" style="94" customWidth="1"/>
    <col min="5890" max="5890" width="26.42578125" style="94" customWidth="1"/>
    <col min="5891" max="5891" width="15.85546875" style="94" customWidth="1"/>
    <col min="5892" max="5892" width="13.42578125" style="94" customWidth="1"/>
    <col min="5893" max="5893" width="16.5703125" style="94" customWidth="1"/>
    <col min="5894" max="5895" width="9.140625" style="94"/>
    <col min="5896" max="5897" width="5.85546875" style="94" customWidth="1"/>
    <col min="5898" max="5898" width="7.7109375" style="94" customWidth="1"/>
    <col min="5899" max="5900" width="5.7109375" style="94" customWidth="1"/>
    <col min="5901" max="5901" width="7.7109375" style="94" customWidth="1"/>
    <col min="5902" max="5903" width="5.85546875" style="94" customWidth="1"/>
    <col min="5904" max="5904" width="7.7109375" style="94" customWidth="1"/>
    <col min="5905" max="5906" width="5.140625" style="94" customWidth="1"/>
    <col min="5907" max="5907" width="7.7109375" style="94" customWidth="1"/>
    <col min="5908" max="5909" width="5.42578125" style="94" customWidth="1"/>
    <col min="5910" max="5910" width="7.7109375" style="94" customWidth="1"/>
    <col min="5911" max="5912" width="5.5703125" style="94" customWidth="1"/>
    <col min="5913" max="5913" width="7.7109375" style="94" customWidth="1"/>
    <col min="5914" max="5915" width="5.28515625" style="94" customWidth="1"/>
    <col min="5916" max="5916" width="7.7109375" style="94" customWidth="1"/>
    <col min="5917" max="5918" width="5.42578125" style="94" customWidth="1"/>
    <col min="5919" max="5919" width="7.7109375" style="94" customWidth="1"/>
    <col min="5920" max="5921" width="5.7109375" style="94" customWidth="1"/>
    <col min="5922" max="5922" width="7.7109375" style="94" customWidth="1"/>
    <col min="5923" max="5924" width="5" style="94" customWidth="1"/>
    <col min="5925" max="5925" width="7.7109375" style="94" customWidth="1"/>
    <col min="5926" max="5927" width="5" style="94" customWidth="1"/>
    <col min="5928" max="5928" width="7.7109375" style="94" customWidth="1"/>
    <col min="5929" max="5930" width="6.140625" style="94" customWidth="1"/>
    <col min="5931" max="5931" width="7.7109375" style="94" customWidth="1"/>
    <col min="5932" max="5933" width="5.42578125" style="94" customWidth="1"/>
    <col min="5934" max="5934" width="7.7109375" style="94" customWidth="1"/>
    <col min="5935" max="5936" width="5.85546875" style="94" customWidth="1"/>
    <col min="5937" max="5937" width="7.7109375" style="94" customWidth="1"/>
    <col min="5938" max="5939" width="5.5703125" style="94" customWidth="1"/>
    <col min="5940" max="5940" width="7.7109375" style="94" customWidth="1"/>
    <col min="5941" max="5942" width="5" style="94" customWidth="1"/>
    <col min="5943" max="5943" width="7.7109375" style="94" customWidth="1"/>
    <col min="5944" max="5945" width="5.7109375" style="94" customWidth="1"/>
    <col min="5946" max="5949" width="7.7109375" style="94" customWidth="1"/>
    <col min="5950" max="5951" width="5.42578125" style="94" customWidth="1"/>
    <col min="5952" max="5952" width="7.7109375" style="94" customWidth="1"/>
    <col min="5953" max="5954" width="5.42578125" style="94" customWidth="1"/>
    <col min="5955" max="5955" width="7.7109375" style="94" customWidth="1"/>
    <col min="5956" max="5957" width="4.7109375" style="94" customWidth="1"/>
    <col min="5958" max="5958" width="7.7109375" style="94" customWidth="1"/>
    <col min="5959" max="5960" width="5.42578125" style="94" customWidth="1"/>
    <col min="5961" max="5961" width="7.7109375" style="94" customWidth="1"/>
    <col min="5962" max="5962" width="10.28515625" style="94" customWidth="1"/>
    <col min="5963" max="6144" width="9.140625" style="94"/>
    <col min="6145" max="6145" width="13.85546875" style="94" customWidth="1"/>
    <col min="6146" max="6146" width="26.42578125" style="94" customWidth="1"/>
    <col min="6147" max="6147" width="15.85546875" style="94" customWidth="1"/>
    <col min="6148" max="6148" width="13.42578125" style="94" customWidth="1"/>
    <col min="6149" max="6149" width="16.5703125" style="94" customWidth="1"/>
    <col min="6150" max="6151" width="9.140625" style="94"/>
    <col min="6152" max="6153" width="5.85546875" style="94" customWidth="1"/>
    <col min="6154" max="6154" width="7.7109375" style="94" customWidth="1"/>
    <col min="6155" max="6156" width="5.7109375" style="94" customWidth="1"/>
    <col min="6157" max="6157" width="7.7109375" style="94" customWidth="1"/>
    <col min="6158" max="6159" width="5.85546875" style="94" customWidth="1"/>
    <col min="6160" max="6160" width="7.7109375" style="94" customWidth="1"/>
    <col min="6161" max="6162" width="5.140625" style="94" customWidth="1"/>
    <col min="6163" max="6163" width="7.7109375" style="94" customWidth="1"/>
    <col min="6164" max="6165" width="5.42578125" style="94" customWidth="1"/>
    <col min="6166" max="6166" width="7.7109375" style="94" customWidth="1"/>
    <col min="6167" max="6168" width="5.5703125" style="94" customWidth="1"/>
    <col min="6169" max="6169" width="7.7109375" style="94" customWidth="1"/>
    <col min="6170" max="6171" width="5.28515625" style="94" customWidth="1"/>
    <col min="6172" max="6172" width="7.7109375" style="94" customWidth="1"/>
    <col min="6173" max="6174" width="5.42578125" style="94" customWidth="1"/>
    <col min="6175" max="6175" width="7.7109375" style="94" customWidth="1"/>
    <col min="6176" max="6177" width="5.7109375" style="94" customWidth="1"/>
    <col min="6178" max="6178" width="7.7109375" style="94" customWidth="1"/>
    <col min="6179" max="6180" width="5" style="94" customWidth="1"/>
    <col min="6181" max="6181" width="7.7109375" style="94" customWidth="1"/>
    <col min="6182" max="6183" width="5" style="94" customWidth="1"/>
    <col min="6184" max="6184" width="7.7109375" style="94" customWidth="1"/>
    <col min="6185" max="6186" width="6.140625" style="94" customWidth="1"/>
    <col min="6187" max="6187" width="7.7109375" style="94" customWidth="1"/>
    <col min="6188" max="6189" width="5.42578125" style="94" customWidth="1"/>
    <col min="6190" max="6190" width="7.7109375" style="94" customWidth="1"/>
    <col min="6191" max="6192" width="5.85546875" style="94" customWidth="1"/>
    <col min="6193" max="6193" width="7.7109375" style="94" customWidth="1"/>
    <col min="6194" max="6195" width="5.5703125" style="94" customWidth="1"/>
    <col min="6196" max="6196" width="7.7109375" style="94" customWidth="1"/>
    <col min="6197" max="6198" width="5" style="94" customWidth="1"/>
    <col min="6199" max="6199" width="7.7109375" style="94" customWidth="1"/>
    <col min="6200" max="6201" width="5.7109375" style="94" customWidth="1"/>
    <col min="6202" max="6205" width="7.7109375" style="94" customWidth="1"/>
    <col min="6206" max="6207" width="5.42578125" style="94" customWidth="1"/>
    <col min="6208" max="6208" width="7.7109375" style="94" customWidth="1"/>
    <col min="6209" max="6210" width="5.42578125" style="94" customWidth="1"/>
    <col min="6211" max="6211" width="7.7109375" style="94" customWidth="1"/>
    <col min="6212" max="6213" width="4.7109375" style="94" customWidth="1"/>
    <col min="6214" max="6214" width="7.7109375" style="94" customWidth="1"/>
    <col min="6215" max="6216" width="5.42578125" style="94" customWidth="1"/>
    <col min="6217" max="6217" width="7.7109375" style="94" customWidth="1"/>
    <col min="6218" max="6218" width="10.28515625" style="94" customWidth="1"/>
    <col min="6219" max="6400" width="9.140625" style="94"/>
    <col min="6401" max="6401" width="13.85546875" style="94" customWidth="1"/>
    <col min="6402" max="6402" width="26.42578125" style="94" customWidth="1"/>
    <col min="6403" max="6403" width="15.85546875" style="94" customWidth="1"/>
    <col min="6404" max="6404" width="13.42578125" style="94" customWidth="1"/>
    <col min="6405" max="6405" width="16.5703125" style="94" customWidth="1"/>
    <col min="6406" max="6407" width="9.140625" style="94"/>
    <col min="6408" max="6409" width="5.85546875" style="94" customWidth="1"/>
    <col min="6410" max="6410" width="7.7109375" style="94" customWidth="1"/>
    <col min="6411" max="6412" width="5.7109375" style="94" customWidth="1"/>
    <col min="6413" max="6413" width="7.7109375" style="94" customWidth="1"/>
    <col min="6414" max="6415" width="5.85546875" style="94" customWidth="1"/>
    <col min="6416" max="6416" width="7.7109375" style="94" customWidth="1"/>
    <col min="6417" max="6418" width="5.140625" style="94" customWidth="1"/>
    <col min="6419" max="6419" width="7.7109375" style="94" customWidth="1"/>
    <col min="6420" max="6421" width="5.42578125" style="94" customWidth="1"/>
    <col min="6422" max="6422" width="7.7109375" style="94" customWidth="1"/>
    <col min="6423" max="6424" width="5.5703125" style="94" customWidth="1"/>
    <col min="6425" max="6425" width="7.7109375" style="94" customWidth="1"/>
    <col min="6426" max="6427" width="5.28515625" style="94" customWidth="1"/>
    <col min="6428" max="6428" width="7.7109375" style="94" customWidth="1"/>
    <col min="6429" max="6430" width="5.42578125" style="94" customWidth="1"/>
    <col min="6431" max="6431" width="7.7109375" style="94" customWidth="1"/>
    <col min="6432" max="6433" width="5.7109375" style="94" customWidth="1"/>
    <col min="6434" max="6434" width="7.7109375" style="94" customWidth="1"/>
    <col min="6435" max="6436" width="5" style="94" customWidth="1"/>
    <col min="6437" max="6437" width="7.7109375" style="94" customWidth="1"/>
    <col min="6438" max="6439" width="5" style="94" customWidth="1"/>
    <col min="6440" max="6440" width="7.7109375" style="94" customWidth="1"/>
    <col min="6441" max="6442" width="6.140625" style="94" customWidth="1"/>
    <col min="6443" max="6443" width="7.7109375" style="94" customWidth="1"/>
    <col min="6444" max="6445" width="5.42578125" style="94" customWidth="1"/>
    <col min="6446" max="6446" width="7.7109375" style="94" customWidth="1"/>
    <col min="6447" max="6448" width="5.85546875" style="94" customWidth="1"/>
    <col min="6449" max="6449" width="7.7109375" style="94" customWidth="1"/>
    <col min="6450" max="6451" width="5.5703125" style="94" customWidth="1"/>
    <col min="6452" max="6452" width="7.7109375" style="94" customWidth="1"/>
    <col min="6453" max="6454" width="5" style="94" customWidth="1"/>
    <col min="6455" max="6455" width="7.7109375" style="94" customWidth="1"/>
    <col min="6456" max="6457" width="5.7109375" style="94" customWidth="1"/>
    <col min="6458" max="6461" width="7.7109375" style="94" customWidth="1"/>
    <col min="6462" max="6463" width="5.42578125" style="94" customWidth="1"/>
    <col min="6464" max="6464" width="7.7109375" style="94" customWidth="1"/>
    <col min="6465" max="6466" width="5.42578125" style="94" customWidth="1"/>
    <col min="6467" max="6467" width="7.7109375" style="94" customWidth="1"/>
    <col min="6468" max="6469" width="4.7109375" style="94" customWidth="1"/>
    <col min="6470" max="6470" width="7.7109375" style="94" customWidth="1"/>
    <col min="6471" max="6472" width="5.42578125" style="94" customWidth="1"/>
    <col min="6473" max="6473" width="7.7109375" style="94" customWidth="1"/>
    <col min="6474" max="6474" width="10.28515625" style="94" customWidth="1"/>
    <col min="6475" max="6656" width="9.140625" style="94"/>
    <col min="6657" max="6657" width="13.85546875" style="94" customWidth="1"/>
    <col min="6658" max="6658" width="26.42578125" style="94" customWidth="1"/>
    <col min="6659" max="6659" width="15.85546875" style="94" customWidth="1"/>
    <col min="6660" max="6660" width="13.42578125" style="94" customWidth="1"/>
    <col min="6661" max="6661" width="16.5703125" style="94" customWidth="1"/>
    <col min="6662" max="6663" width="9.140625" style="94"/>
    <col min="6664" max="6665" width="5.85546875" style="94" customWidth="1"/>
    <col min="6666" max="6666" width="7.7109375" style="94" customWidth="1"/>
    <col min="6667" max="6668" width="5.7109375" style="94" customWidth="1"/>
    <col min="6669" max="6669" width="7.7109375" style="94" customWidth="1"/>
    <col min="6670" max="6671" width="5.85546875" style="94" customWidth="1"/>
    <col min="6672" max="6672" width="7.7109375" style="94" customWidth="1"/>
    <col min="6673" max="6674" width="5.140625" style="94" customWidth="1"/>
    <col min="6675" max="6675" width="7.7109375" style="94" customWidth="1"/>
    <col min="6676" max="6677" width="5.42578125" style="94" customWidth="1"/>
    <col min="6678" max="6678" width="7.7109375" style="94" customWidth="1"/>
    <col min="6679" max="6680" width="5.5703125" style="94" customWidth="1"/>
    <col min="6681" max="6681" width="7.7109375" style="94" customWidth="1"/>
    <col min="6682" max="6683" width="5.28515625" style="94" customWidth="1"/>
    <col min="6684" max="6684" width="7.7109375" style="94" customWidth="1"/>
    <col min="6685" max="6686" width="5.42578125" style="94" customWidth="1"/>
    <col min="6687" max="6687" width="7.7109375" style="94" customWidth="1"/>
    <col min="6688" max="6689" width="5.7109375" style="94" customWidth="1"/>
    <col min="6690" max="6690" width="7.7109375" style="94" customWidth="1"/>
    <col min="6691" max="6692" width="5" style="94" customWidth="1"/>
    <col min="6693" max="6693" width="7.7109375" style="94" customWidth="1"/>
    <col min="6694" max="6695" width="5" style="94" customWidth="1"/>
    <col min="6696" max="6696" width="7.7109375" style="94" customWidth="1"/>
    <col min="6697" max="6698" width="6.140625" style="94" customWidth="1"/>
    <col min="6699" max="6699" width="7.7109375" style="94" customWidth="1"/>
    <col min="6700" max="6701" width="5.42578125" style="94" customWidth="1"/>
    <col min="6702" max="6702" width="7.7109375" style="94" customWidth="1"/>
    <col min="6703" max="6704" width="5.85546875" style="94" customWidth="1"/>
    <col min="6705" max="6705" width="7.7109375" style="94" customWidth="1"/>
    <col min="6706" max="6707" width="5.5703125" style="94" customWidth="1"/>
    <col min="6708" max="6708" width="7.7109375" style="94" customWidth="1"/>
    <col min="6709" max="6710" width="5" style="94" customWidth="1"/>
    <col min="6711" max="6711" width="7.7109375" style="94" customWidth="1"/>
    <col min="6712" max="6713" width="5.7109375" style="94" customWidth="1"/>
    <col min="6714" max="6717" width="7.7109375" style="94" customWidth="1"/>
    <col min="6718" max="6719" width="5.42578125" style="94" customWidth="1"/>
    <col min="6720" max="6720" width="7.7109375" style="94" customWidth="1"/>
    <col min="6721" max="6722" width="5.42578125" style="94" customWidth="1"/>
    <col min="6723" max="6723" width="7.7109375" style="94" customWidth="1"/>
    <col min="6724" max="6725" width="4.7109375" style="94" customWidth="1"/>
    <col min="6726" max="6726" width="7.7109375" style="94" customWidth="1"/>
    <col min="6727" max="6728" width="5.42578125" style="94" customWidth="1"/>
    <col min="6729" max="6729" width="7.7109375" style="94" customWidth="1"/>
    <col min="6730" max="6730" width="10.28515625" style="94" customWidth="1"/>
    <col min="6731" max="6912" width="9.140625" style="94"/>
    <col min="6913" max="6913" width="13.85546875" style="94" customWidth="1"/>
    <col min="6914" max="6914" width="26.42578125" style="94" customWidth="1"/>
    <col min="6915" max="6915" width="15.85546875" style="94" customWidth="1"/>
    <col min="6916" max="6916" width="13.42578125" style="94" customWidth="1"/>
    <col min="6917" max="6917" width="16.5703125" style="94" customWidth="1"/>
    <col min="6918" max="6919" width="9.140625" style="94"/>
    <col min="6920" max="6921" width="5.85546875" style="94" customWidth="1"/>
    <col min="6922" max="6922" width="7.7109375" style="94" customWidth="1"/>
    <col min="6923" max="6924" width="5.7109375" style="94" customWidth="1"/>
    <col min="6925" max="6925" width="7.7109375" style="94" customWidth="1"/>
    <col min="6926" max="6927" width="5.85546875" style="94" customWidth="1"/>
    <col min="6928" max="6928" width="7.7109375" style="94" customWidth="1"/>
    <col min="6929" max="6930" width="5.140625" style="94" customWidth="1"/>
    <col min="6931" max="6931" width="7.7109375" style="94" customWidth="1"/>
    <col min="6932" max="6933" width="5.42578125" style="94" customWidth="1"/>
    <col min="6934" max="6934" width="7.7109375" style="94" customWidth="1"/>
    <col min="6935" max="6936" width="5.5703125" style="94" customWidth="1"/>
    <col min="6937" max="6937" width="7.7109375" style="94" customWidth="1"/>
    <col min="6938" max="6939" width="5.28515625" style="94" customWidth="1"/>
    <col min="6940" max="6940" width="7.7109375" style="94" customWidth="1"/>
    <col min="6941" max="6942" width="5.42578125" style="94" customWidth="1"/>
    <col min="6943" max="6943" width="7.7109375" style="94" customWidth="1"/>
    <col min="6944" max="6945" width="5.7109375" style="94" customWidth="1"/>
    <col min="6946" max="6946" width="7.7109375" style="94" customWidth="1"/>
    <col min="6947" max="6948" width="5" style="94" customWidth="1"/>
    <col min="6949" max="6949" width="7.7109375" style="94" customWidth="1"/>
    <col min="6950" max="6951" width="5" style="94" customWidth="1"/>
    <col min="6952" max="6952" width="7.7109375" style="94" customWidth="1"/>
    <col min="6953" max="6954" width="6.140625" style="94" customWidth="1"/>
    <col min="6955" max="6955" width="7.7109375" style="94" customWidth="1"/>
    <col min="6956" max="6957" width="5.42578125" style="94" customWidth="1"/>
    <col min="6958" max="6958" width="7.7109375" style="94" customWidth="1"/>
    <col min="6959" max="6960" width="5.85546875" style="94" customWidth="1"/>
    <col min="6961" max="6961" width="7.7109375" style="94" customWidth="1"/>
    <col min="6962" max="6963" width="5.5703125" style="94" customWidth="1"/>
    <col min="6964" max="6964" width="7.7109375" style="94" customWidth="1"/>
    <col min="6965" max="6966" width="5" style="94" customWidth="1"/>
    <col min="6967" max="6967" width="7.7109375" style="94" customWidth="1"/>
    <col min="6968" max="6969" width="5.7109375" style="94" customWidth="1"/>
    <col min="6970" max="6973" width="7.7109375" style="94" customWidth="1"/>
    <col min="6974" max="6975" width="5.42578125" style="94" customWidth="1"/>
    <col min="6976" max="6976" width="7.7109375" style="94" customWidth="1"/>
    <col min="6977" max="6978" width="5.42578125" style="94" customWidth="1"/>
    <col min="6979" max="6979" width="7.7109375" style="94" customWidth="1"/>
    <col min="6980" max="6981" width="4.7109375" style="94" customWidth="1"/>
    <col min="6982" max="6982" width="7.7109375" style="94" customWidth="1"/>
    <col min="6983" max="6984" width="5.42578125" style="94" customWidth="1"/>
    <col min="6985" max="6985" width="7.7109375" style="94" customWidth="1"/>
    <col min="6986" max="6986" width="10.28515625" style="94" customWidth="1"/>
    <col min="6987" max="7168" width="9.140625" style="94"/>
    <col min="7169" max="7169" width="13.85546875" style="94" customWidth="1"/>
    <col min="7170" max="7170" width="26.42578125" style="94" customWidth="1"/>
    <col min="7171" max="7171" width="15.85546875" style="94" customWidth="1"/>
    <col min="7172" max="7172" width="13.42578125" style="94" customWidth="1"/>
    <col min="7173" max="7173" width="16.5703125" style="94" customWidth="1"/>
    <col min="7174" max="7175" width="9.140625" style="94"/>
    <col min="7176" max="7177" width="5.85546875" style="94" customWidth="1"/>
    <col min="7178" max="7178" width="7.7109375" style="94" customWidth="1"/>
    <col min="7179" max="7180" width="5.7109375" style="94" customWidth="1"/>
    <col min="7181" max="7181" width="7.7109375" style="94" customWidth="1"/>
    <col min="7182" max="7183" width="5.85546875" style="94" customWidth="1"/>
    <col min="7184" max="7184" width="7.7109375" style="94" customWidth="1"/>
    <col min="7185" max="7186" width="5.140625" style="94" customWidth="1"/>
    <col min="7187" max="7187" width="7.7109375" style="94" customWidth="1"/>
    <col min="7188" max="7189" width="5.42578125" style="94" customWidth="1"/>
    <col min="7190" max="7190" width="7.7109375" style="94" customWidth="1"/>
    <col min="7191" max="7192" width="5.5703125" style="94" customWidth="1"/>
    <col min="7193" max="7193" width="7.7109375" style="94" customWidth="1"/>
    <col min="7194" max="7195" width="5.28515625" style="94" customWidth="1"/>
    <col min="7196" max="7196" width="7.7109375" style="94" customWidth="1"/>
    <col min="7197" max="7198" width="5.42578125" style="94" customWidth="1"/>
    <col min="7199" max="7199" width="7.7109375" style="94" customWidth="1"/>
    <col min="7200" max="7201" width="5.7109375" style="94" customWidth="1"/>
    <col min="7202" max="7202" width="7.7109375" style="94" customWidth="1"/>
    <col min="7203" max="7204" width="5" style="94" customWidth="1"/>
    <col min="7205" max="7205" width="7.7109375" style="94" customWidth="1"/>
    <col min="7206" max="7207" width="5" style="94" customWidth="1"/>
    <col min="7208" max="7208" width="7.7109375" style="94" customWidth="1"/>
    <col min="7209" max="7210" width="6.140625" style="94" customWidth="1"/>
    <col min="7211" max="7211" width="7.7109375" style="94" customWidth="1"/>
    <col min="7212" max="7213" width="5.42578125" style="94" customWidth="1"/>
    <col min="7214" max="7214" width="7.7109375" style="94" customWidth="1"/>
    <col min="7215" max="7216" width="5.85546875" style="94" customWidth="1"/>
    <col min="7217" max="7217" width="7.7109375" style="94" customWidth="1"/>
    <col min="7218" max="7219" width="5.5703125" style="94" customWidth="1"/>
    <col min="7220" max="7220" width="7.7109375" style="94" customWidth="1"/>
    <col min="7221" max="7222" width="5" style="94" customWidth="1"/>
    <col min="7223" max="7223" width="7.7109375" style="94" customWidth="1"/>
    <col min="7224" max="7225" width="5.7109375" style="94" customWidth="1"/>
    <col min="7226" max="7229" width="7.7109375" style="94" customWidth="1"/>
    <col min="7230" max="7231" width="5.42578125" style="94" customWidth="1"/>
    <col min="7232" max="7232" width="7.7109375" style="94" customWidth="1"/>
    <col min="7233" max="7234" width="5.42578125" style="94" customWidth="1"/>
    <col min="7235" max="7235" width="7.7109375" style="94" customWidth="1"/>
    <col min="7236" max="7237" width="4.7109375" style="94" customWidth="1"/>
    <col min="7238" max="7238" width="7.7109375" style="94" customWidth="1"/>
    <col min="7239" max="7240" width="5.42578125" style="94" customWidth="1"/>
    <col min="7241" max="7241" width="7.7109375" style="94" customWidth="1"/>
    <col min="7242" max="7242" width="10.28515625" style="94" customWidth="1"/>
    <col min="7243" max="7424" width="9.140625" style="94"/>
    <col min="7425" max="7425" width="13.85546875" style="94" customWidth="1"/>
    <col min="7426" max="7426" width="26.42578125" style="94" customWidth="1"/>
    <col min="7427" max="7427" width="15.85546875" style="94" customWidth="1"/>
    <col min="7428" max="7428" width="13.42578125" style="94" customWidth="1"/>
    <col min="7429" max="7429" width="16.5703125" style="94" customWidth="1"/>
    <col min="7430" max="7431" width="9.140625" style="94"/>
    <col min="7432" max="7433" width="5.85546875" style="94" customWidth="1"/>
    <col min="7434" max="7434" width="7.7109375" style="94" customWidth="1"/>
    <col min="7435" max="7436" width="5.7109375" style="94" customWidth="1"/>
    <col min="7437" max="7437" width="7.7109375" style="94" customWidth="1"/>
    <col min="7438" max="7439" width="5.85546875" style="94" customWidth="1"/>
    <col min="7440" max="7440" width="7.7109375" style="94" customWidth="1"/>
    <col min="7441" max="7442" width="5.140625" style="94" customWidth="1"/>
    <col min="7443" max="7443" width="7.7109375" style="94" customWidth="1"/>
    <col min="7444" max="7445" width="5.42578125" style="94" customWidth="1"/>
    <col min="7446" max="7446" width="7.7109375" style="94" customWidth="1"/>
    <col min="7447" max="7448" width="5.5703125" style="94" customWidth="1"/>
    <col min="7449" max="7449" width="7.7109375" style="94" customWidth="1"/>
    <col min="7450" max="7451" width="5.28515625" style="94" customWidth="1"/>
    <col min="7452" max="7452" width="7.7109375" style="94" customWidth="1"/>
    <col min="7453" max="7454" width="5.42578125" style="94" customWidth="1"/>
    <col min="7455" max="7455" width="7.7109375" style="94" customWidth="1"/>
    <col min="7456" max="7457" width="5.7109375" style="94" customWidth="1"/>
    <col min="7458" max="7458" width="7.7109375" style="94" customWidth="1"/>
    <col min="7459" max="7460" width="5" style="94" customWidth="1"/>
    <col min="7461" max="7461" width="7.7109375" style="94" customWidth="1"/>
    <col min="7462" max="7463" width="5" style="94" customWidth="1"/>
    <col min="7464" max="7464" width="7.7109375" style="94" customWidth="1"/>
    <col min="7465" max="7466" width="6.140625" style="94" customWidth="1"/>
    <col min="7467" max="7467" width="7.7109375" style="94" customWidth="1"/>
    <col min="7468" max="7469" width="5.42578125" style="94" customWidth="1"/>
    <col min="7470" max="7470" width="7.7109375" style="94" customWidth="1"/>
    <col min="7471" max="7472" width="5.85546875" style="94" customWidth="1"/>
    <col min="7473" max="7473" width="7.7109375" style="94" customWidth="1"/>
    <col min="7474" max="7475" width="5.5703125" style="94" customWidth="1"/>
    <col min="7476" max="7476" width="7.7109375" style="94" customWidth="1"/>
    <col min="7477" max="7478" width="5" style="94" customWidth="1"/>
    <col min="7479" max="7479" width="7.7109375" style="94" customWidth="1"/>
    <col min="7480" max="7481" width="5.7109375" style="94" customWidth="1"/>
    <col min="7482" max="7485" width="7.7109375" style="94" customWidth="1"/>
    <col min="7486" max="7487" width="5.42578125" style="94" customWidth="1"/>
    <col min="7488" max="7488" width="7.7109375" style="94" customWidth="1"/>
    <col min="7489" max="7490" width="5.42578125" style="94" customWidth="1"/>
    <col min="7491" max="7491" width="7.7109375" style="94" customWidth="1"/>
    <col min="7492" max="7493" width="4.7109375" style="94" customWidth="1"/>
    <col min="7494" max="7494" width="7.7109375" style="94" customWidth="1"/>
    <col min="7495" max="7496" width="5.42578125" style="94" customWidth="1"/>
    <col min="7497" max="7497" width="7.7109375" style="94" customWidth="1"/>
    <col min="7498" max="7498" width="10.28515625" style="94" customWidth="1"/>
    <col min="7499" max="7680" width="9.140625" style="94"/>
    <col min="7681" max="7681" width="13.85546875" style="94" customWidth="1"/>
    <col min="7682" max="7682" width="26.42578125" style="94" customWidth="1"/>
    <col min="7683" max="7683" width="15.85546875" style="94" customWidth="1"/>
    <col min="7684" max="7684" width="13.42578125" style="94" customWidth="1"/>
    <col min="7685" max="7685" width="16.5703125" style="94" customWidth="1"/>
    <col min="7686" max="7687" width="9.140625" style="94"/>
    <col min="7688" max="7689" width="5.85546875" style="94" customWidth="1"/>
    <col min="7690" max="7690" width="7.7109375" style="94" customWidth="1"/>
    <col min="7691" max="7692" width="5.7109375" style="94" customWidth="1"/>
    <col min="7693" max="7693" width="7.7109375" style="94" customWidth="1"/>
    <col min="7694" max="7695" width="5.85546875" style="94" customWidth="1"/>
    <col min="7696" max="7696" width="7.7109375" style="94" customWidth="1"/>
    <col min="7697" max="7698" width="5.140625" style="94" customWidth="1"/>
    <col min="7699" max="7699" width="7.7109375" style="94" customWidth="1"/>
    <col min="7700" max="7701" width="5.42578125" style="94" customWidth="1"/>
    <col min="7702" max="7702" width="7.7109375" style="94" customWidth="1"/>
    <col min="7703" max="7704" width="5.5703125" style="94" customWidth="1"/>
    <col min="7705" max="7705" width="7.7109375" style="94" customWidth="1"/>
    <col min="7706" max="7707" width="5.28515625" style="94" customWidth="1"/>
    <col min="7708" max="7708" width="7.7109375" style="94" customWidth="1"/>
    <col min="7709" max="7710" width="5.42578125" style="94" customWidth="1"/>
    <col min="7711" max="7711" width="7.7109375" style="94" customWidth="1"/>
    <col min="7712" max="7713" width="5.7109375" style="94" customWidth="1"/>
    <col min="7714" max="7714" width="7.7109375" style="94" customWidth="1"/>
    <col min="7715" max="7716" width="5" style="94" customWidth="1"/>
    <col min="7717" max="7717" width="7.7109375" style="94" customWidth="1"/>
    <col min="7718" max="7719" width="5" style="94" customWidth="1"/>
    <col min="7720" max="7720" width="7.7109375" style="94" customWidth="1"/>
    <col min="7721" max="7722" width="6.140625" style="94" customWidth="1"/>
    <col min="7723" max="7723" width="7.7109375" style="94" customWidth="1"/>
    <col min="7724" max="7725" width="5.42578125" style="94" customWidth="1"/>
    <col min="7726" max="7726" width="7.7109375" style="94" customWidth="1"/>
    <col min="7727" max="7728" width="5.85546875" style="94" customWidth="1"/>
    <col min="7729" max="7729" width="7.7109375" style="94" customWidth="1"/>
    <col min="7730" max="7731" width="5.5703125" style="94" customWidth="1"/>
    <col min="7732" max="7732" width="7.7109375" style="94" customWidth="1"/>
    <col min="7733" max="7734" width="5" style="94" customWidth="1"/>
    <col min="7735" max="7735" width="7.7109375" style="94" customWidth="1"/>
    <col min="7736" max="7737" width="5.7109375" style="94" customWidth="1"/>
    <col min="7738" max="7741" width="7.7109375" style="94" customWidth="1"/>
    <col min="7742" max="7743" width="5.42578125" style="94" customWidth="1"/>
    <col min="7744" max="7744" width="7.7109375" style="94" customWidth="1"/>
    <col min="7745" max="7746" width="5.42578125" style="94" customWidth="1"/>
    <col min="7747" max="7747" width="7.7109375" style="94" customWidth="1"/>
    <col min="7748" max="7749" width="4.7109375" style="94" customWidth="1"/>
    <col min="7750" max="7750" width="7.7109375" style="94" customWidth="1"/>
    <col min="7751" max="7752" width="5.42578125" style="94" customWidth="1"/>
    <col min="7753" max="7753" width="7.7109375" style="94" customWidth="1"/>
    <col min="7754" max="7754" width="10.28515625" style="94" customWidth="1"/>
    <col min="7755" max="7936" width="9.140625" style="94"/>
    <col min="7937" max="7937" width="13.85546875" style="94" customWidth="1"/>
    <col min="7938" max="7938" width="26.42578125" style="94" customWidth="1"/>
    <col min="7939" max="7939" width="15.85546875" style="94" customWidth="1"/>
    <col min="7940" max="7940" width="13.42578125" style="94" customWidth="1"/>
    <col min="7941" max="7941" width="16.5703125" style="94" customWidth="1"/>
    <col min="7942" max="7943" width="9.140625" style="94"/>
    <col min="7944" max="7945" width="5.85546875" style="94" customWidth="1"/>
    <col min="7946" max="7946" width="7.7109375" style="94" customWidth="1"/>
    <col min="7947" max="7948" width="5.7109375" style="94" customWidth="1"/>
    <col min="7949" max="7949" width="7.7109375" style="94" customWidth="1"/>
    <col min="7950" max="7951" width="5.85546875" style="94" customWidth="1"/>
    <col min="7952" max="7952" width="7.7109375" style="94" customWidth="1"/>
    <col min="7953" max="7954" width="5.140625" style="94" customWidth="1"/>
    <col min="7955" max="7955" width="7.7109375" style="94" customWidth="1"/>
    <col min="7956" max="7957" width="5.42578125" style="94" customWidth="1"/>
    <col min="7958" max="7958" width="7.7109375" style="94" customWidth="1"/>
    <col min="7959" max="7960" width="5.5703125" style="94" customWidth="1"/>
    <col min="7961" max="7961" width="7.7109375" style="94" customWidth="1"/>
    <col min="7962" max="7963" width="5.28515625" style="94" customWidth="1"/>
    <col min="7964" max="7964" width="7.7109375" style="94" customWidth="1"/>
    <col min="7965" max="7966" width="5.42578125" style="94" customWidth="1"/>
    <col min="7967" max="7967" width="7.7109375" style="94" customWidth="1"/>
    <col min="7968" max="7969" width="5.7109375" style="94" customWidth="1"/>
    <col min="7970" max="7970" width="7.7109375" style="94" customWidth="1"/>
    <col min="7971" max="7972" width="5" style="94" customWidth="1"/>
    <col min="7973" max="7973" width="7.7109375" style="94" customWidth="1"/>
    <col min="7974" max="7975" width="5" style="94" customWidth="1"/>
    <col min="7976" max="7976" width="7.7109375" style="94" customWidth="1"/>
    <col min="7977" max="7978" width="6.140625" style="94" customWidth="1"/>
    <col min="7979" max="7979" width="7.7109375" style="94" customWidth="1"/>
    <col min="7980" max="7981" width="5.42578125" style="94" customWidth="1"/>
    <col min="7982" max="7982" width="7.7109375" style="94" customWidth="1"/>
    <col min="7983" max="7984" width="5.85546875" style="94" customWidth="1"/>
    <col min="7985" max="7985" width="7.7109375" style="94" customWidth="1"/>
    <col min="7986" max="7987" width="5.5703125" style="94" customWidth="1"/>
    <col min="7988" max="7988" width="7.7109375" style="94" customWidth="1"/>
    <col min="7989" max="7990" width="5" style="94" customWidth="1"/>
    <col min="7991" max="7991" width="7.7109375" style="94" customWidth="1"/>
    <col min="7992" max="7993" width="5.7109375" style="94" customWidth="1"/>
    <col min="7994" max="7997" width="7.7109375" style="94" customWidth="1"/>
    <col min="7998" max="7999" width="5.42578125" style="94" customWidth="1"/>
    <col min="8000" max="8000" width="7.7109375" style="94" customWidth="1"/>
    <col min="8001" max="8002" width="5.42578125" style="94" customWidth="1"/>
    <col min="8003" max="8003" width="7.7109375" style="94" customWidth="1"/>
    <col min="8004" max="8005" width="4.7109375" style="94" customWidth="1"/>
    <col min="8006" max="8006" width="7.7109375" style="94" customWidth="1"/>
    <col min="8007" max="8008" width="5.42578125" style="94" customWidth="1"/>
    <col min="8009" max="8009" width="7.7109375" style="94" customWidth="1"/>
    <col min="8010" max="8010" width="10.28515625" style="94" customWidth="1"/>
    <col min="8011" max="8192" width="9.140625" style="94"/>
    <col min="8193" max="8193" width="13.85546875" style="94" customWidth="1"/>
    <col min="8194" max="8194" width="26.42578125" style="94" customWidth="1"/>
    <col min="8195" max="8195" width="15.85546875" style="94" customWidth="1"/>
    <col min="8196" max="8196" width="13.42578125" style="94" customWidth="1"/>
    <col min="8197" max="8197" width="16.5703125" style="94" customWidth="1"/>
    <col min="8198" max="8199" width="9.140625" style="94"/>
    <col min="8200" max="8201" width="5.85546875" style="94" customWidth="1"/>
    <col min="8202" max="8202" width="7.7109375" style="94" customWidth="1"/>
    <col min="8203" max="8204" width="5.7109375" style="94" customWidth="1"/>
    <col min="8205" max="8205" width="7.7109375" style="94" customWidth="1"/>
    <col min="8206" max="8207" width="5.85546875" style="94" customWidth="1"/>
    <col min="8208" max="8208" width="7.7109375" style="94" customWidth="1"/>
    <col min="8209" max="8210" width="5.140625" style="94" customWidth="1"/>
    <col min="8211" max="8211" width="7.7109375" style="94" customWidth="1"/>
    <col min="8212" max="8213" width="5.42578125" style="94" customWidth="1"/>
    <col min="8214" max="8214" width="7.7109375" style="94" customWidth="1"/>
    <col min="8215" max="8216" width="5.5703125" style="94" customWidth="1"/>
    <col min="8217" max="8217" width="7.7109375" style="94" customWidth="1"/>
    <col min="8218" max="8219" width="5.28515625" style="94" customWidth="1"/>
    <col min="8220" max="8220" width="7.7109375" style="94" customWidth="1"/>
    <col min="8221" max="8222" width="5.42578125" style="94" customWidth="1"/>
    <col min="8223" max="8223" width="7.7109375" style="94" customWidth="1"/>
    <col min="8224" max="8225" width="5.7109375" style="94" customWidth="1"/>
    <col min="8226" max="8226" width="7.7109375" style="94" customWidth="1"/>
    <col min="8227" max="8228" width="5" style="94" customWidth="1"/>
    <col min="8229" max="8229" width="7.7109375" style="94" customWidth="1"/>
    <col min="8230" max="8231" width="5" style="94" customWidth="1"/>
    <col min="8232" max="8232" width="7.7109375" style="94" customWidth="1"/>
    <col min="8233" max="8234" width="6.140625" style="94" customWidth="1"/>
    <col min="8235" max="8235" width="7.7109375" style="94" customWidth="1"/>
    <col min="8236" max="8237" width="5.42578125" style="94" customWidth="1"/>
    <col min="8238" max="8238" width="7.7109375" style="94" customWidth="1"/>
    <col min="8239" max="8240" width="5.85546875" style="94" customWidth="1"/>
    <col min="8241" max="8241" width="7.7109375" style="94" customWidth="1"/>
    <col min="8242" max="8243" width="5.5703125" style="94" customWidth="1"/>
    <col min="8244" max="8244" width="7.7109375" style="94" customWidth="1"/>
    <col min="8245" max="8246" width="5" style="94" customWidth="1"/>
    <col min="8247" max="8247" width="7.7109375" style="94" customWidth="1"/>
    <col min="8248" max="8249" width="5.7109375" style="94" customWidth="1"/>
    <col min="8250" max="8253" width="7.7109375" style="94" customWidth="1"/>
    <col min="8254" max="8255" width="5.42578125" style="94" customWidth="1"/>
    <col min="8256" max="8256" width="7.7109375" style="94" customWidth="1"/>
    <col min="8257" max="8258" width="5.42578125" style="94" customWidth="1"/>
    <col min="8259" max="8259" width="7.7109375" style="94" customWidth="1"/>
    <col min="8260" max="8261" width="4.7109375" style="94" customWidth="1"/>
    <col min="8262" max="8262" width="7.7109375" style="94" customWidth="1"/>
    <col min="8263" max="8264" width="5.42578125" style="94" customWidth="1"/>
    <col min="8265" max="8265" width="7.7109375" style="94" customWidth="1"/>
    <col min="8266" max="8266" width="10.28515625" style="94" customWidth="1"/>
    <col min="8267" max="8448" width="9.140625" style="94"/>
    <col min="8449" max="8449" width="13.85546875" style="94" customWidth="1"/>
    <col min="8450" max="8450" width="26.42578125" style="94" customWidth="1"/>
    <col min="8451" max="8451" width="15.85546875" style="94" customWidth="1"/>
    <col min="8452" max="8452" width="13.42578125" style="94" customWidth="1"/>
    <col min="8453" max="8453" width="16.5703125" style="94" customWidth="1"/>
    <col min="8454" max="8455" width="9.140625" style="94"/>
    <col min="8456" max="8457" width="5.85546875" style="94" customWidth="1"/>
    <col min="8458" max="8458" width="7.7109375" style="94" customWidth="1"/>
    <col min="8459" max="8460" width="5.7109375" style="94" customWidth="1"/>
    <col min="8461" max="8461" width="7.7109375" style="94" customWidth="1"/>
    <col min="8462" max="8463" width="5.85546875" style="94" customWidth="1"/>
    <col min="8464" max="8464" width="7.7109375" style="94" customWidth="1"/>
    <col min="8465" max="8466" width="5.140625" style="94" customWidth="1"/>
    <col min="8467" max="8467" width="7.7109375" style="94" customWidth="1"/>
    <col min="8468" max="8469" width="5.42578125" style="94" customWidth="1"/>
    <col min="8470" max="8470" width="7.7109375" style="94" customWidth="1"/>
    <col min="8471" max="8472" width="5.5703125" style="94" customWidth="1"/>
    <col min="8473" max="8473" width="7.7109375" style="94" customWidth="1"/>
    <col min="8474" max="8475" width="5.28515625" style="94" customWidth="1"/>
    <col min="8476" max="8476" width="7.7109375" style="94" customWidth="1"/>
    <col min="8477" max="8478" width="5.42578125" style="94" customWidth="1"/>
    <col min="8479" max="8479" width="7.7109375" style="94" customWidth="1"/>
    <col min="8480" max="8481" width="5.7109375" style="94" customWidth="1"/>
    <col min="8482" max="8482" width="7.7109375" style="94" customWidth="1"/>
    <col min="8483" max="8484" width="5" style="94" customWidth="1"/>
    <col min="8485" max="8485" width="7.7109375" style="94" customWidth="1"/>
    <col min="8486" max="8487" width="5" style="94" customWidth="1"/>
    <col min="8488" max="8488" width="7.7109375" style="94" customWidth="1"/>
    <col min="8489" max="8490" width="6.140625" style="94" customWidth="1"/>
    <col min="8491" max="8491" width="7.7109375" style="94" customWidth="1"/>
    <col min="8492" max="8493" width="5.42578125" style="94" customWidth="1"/>
    <col min="8494" max="8494" width="7.7109375" style="94" customWidth="1"/>
    <col min="8495" max="8496" width="5.85546875" style="94" customWidth="1"/>
    <col min="8497" max="8497" width="7.7109375" style="94" customWidth="1"/>
    <col min="8498" max="8499" width="5.5703125" style="94" customWidth="1"/>
    <col min="8500" max="8500" width="7.7109375" style="94" customWidth="1"/>
    <col min="8501" max="8502" width="5" style="94" customWidth="1"/>
    <col min="8503" max="8503" width="7.7109375" style="94" customWidth="1"/>
    <col min="8504" max="8505" width="5.7109375" style="94" customWidth="1"/>
    <col min="8506" max="8509" width="7.7109375" style="94" customWidth="1"/>
    <col min="8510" max="8511" width="5.42578125" style="94" customWidth="1"/>
    <col min="8512" max="8512" width="7.7109375" style="94" customWidth="1"/>
    <col min="8513" max="8514" width="5.42578125" style="94" customWidth="1"/>
    <col min="8515" max="8515" width="7.7109375" style="94" customWidth="1"/>
    <col min="8516" max="8517" width="4.7109375" style="94" customWidth="1"/>
    <col min="8518" max="8518" width="7.7109375" style="94" customWidth="1"/>
    <col min="8519" max="8520" width="5.42578125" style="94" customWidth="1"/>
    <col min="8521" max="8521" width="7.7109375" style="94" customWidth="1"/>
    <col min="8522" max="8522" width="10.28515625" style="94" customWidth="1"/>
    <col min="8523" max="8704" width="9.140625" style="94"/>
    <col min="8705" max="8705" width="13.85546875" style="94" customWidth="1"/>
    <col min="8706" max="8706" width="26.42578125" style="94" customWidth="1"/>
    <col min="8707" max="8707" width="15.85546875" style="94" customWidth="1"/>
    <col min="8708" max="8708" width="13.42578125" style="94" customWidth="1"/>
    <col min="8709" max="8709" width="16.5703125" style="94" customWidth="1"/>
    <col min="8710" max="8711" width="9.140625" style="94"/>
    <col min="8712" max="8713" width="5.85546875" style="94" customWidth="1"/>
    <col min="8714" max="8714" width="7.7109375" style="94" customWidth="1"/>
    <col min="8715" max="8716" width="5.7109375" style="94" customWidth="1"/>
    <col min="8717" max="8717" width="7.7109375" style="94" customWidth="1"/>
    <col min="8718" max="8719" width="5.85546875" style="94" customWidth="1"/>
    <col min="8720" max="8720" width="7.7109375" style="94" customWidth="1"/>
    <col min="8721" max="8722" width="5.140625" style="94" customWidth="1"/>
    <col min="8723" max="8723" width="7.7109375" style="94" customWidth="1"/>
    <col min="8724" max="8725" width="5.42578125" style="94" customWidth="1"/>
    <col min="8726" max="8726" width="7.7109375" style="94" customWidth="1"/>
    <col min="8727" max="8728" width="5.5703125" style="94" customWidth="1"/>
    <col min="8729" max="8729" width="7.7109375" style="94" customWidth="1"/>
    <col min="8730" max="8731" width="5.28515625" style="94" customWidth="1"/>
    <col min="8732" max="8732" width="7.7109375" style="94" customWidth="1"/>
    <col min="8733" max="8734" width="5.42578125" style="94" customWidth="1"/>
    <col min="8735" max="8735" width="7.7109375" style="94" customWidth="1"/>
    <col min="8736" max="8737" width="5.7109375" style="94" customWidth="1"/>
    <col min="8738" max="8738" width="7.7109375" style="94" customWidth="1"/>
    <col min="8739" max="8740" width="5" style="94" customWidth="1"/>
    <col min="8741" max="8741" width="7.7109375" style="94" customWidth="1"/>
    <col min="8742" max="8743" width="5" style="94" customWidth="1"/>
    <col min="8744" max="8744" width="7.7109375" style="94" customWidth="1"/>
    <col min="8745" max="8746" width="6.140625" style="94" customWidth="1"/>
    <col min="8747" max="8747" width="7.7109375" style="94" customWidth="1"/>
    <col min="8748" max="8749" width="5.42578125" style="94" customWidth="1"/>
    <col min="8750" max="8750" width="7.7109375" style="94" customWidth="1"/>
    <col min="8751" max="8752" width="5.85546875" style="94" customWidth="1"/>
    <col min="8753" max="8753" width="7.7109375" style="94" customWidth="1"/>
    <col min="8754" max="8755" width="5.5703125" style="94" customWidth="1"/>
    <col min="8756" max="8756" width="7.7109375" style="94" customWidth="1"/>
    <col min="8757" max="8758" width="5" style="94" customWidth="1"/>
    <col min="8759" max="8759" width="7.7109375" style="94" customWidth="1"/>
    <col min="8760" max="8761" width="5.7109375" style="94" customWidth="1"/>
    <col min="8762" max="8765" width="7.7109375" style="94" customWidth="1"/>
    <col min="8766" max="8767" width="5.42578125" style="94" customWidth="1"/>
    <col min="8768" max="8768" width="7.7109375" style="94" customWidth="1"/>
    <col min="8769" max="8770" width="5.42578125" style="94" customWidth="1"/>
    <col min="8771" max="8771" width="7.7109375" style="94" customWidth="1"/>
    <col min="8772" max="8773" width="4.7109375" style="94" customWidth="1"/>
    <col min="8774" max="8774" width="7.7109375" style="94" customWidth="1"/>
    <col min="8775" max="8776" width="5.42578125" style="94" customWidth="1"/>
    <col min="8777" max="8777" width="7.7109375" style="94" customWidth="1"/>
    <col min="8778" max="8778" width="10.28515625" style="94" customWidth="1"/>
    <col min="8779" max="8960" width="9.140625" style="94"/>
    <col min="8961" max="8961" width="13.85546875" style="94" customWidth="1"/>
    <col min="8962" max="8962" width="26.42578125" style="94" customWidth="1"/>
    <col min="8963" max="8963" width="15.85546875" style="94" customWidth="1"/>
    <col min="8964" max="8964" width="13.42578125" style="94" customWidth="1"/>
    <col min="8965" max="8965" width="16.5703125" style="94" customWidth="1"/>
    <col min="8966" max="8967" width="9.140625" style="94"/>
    <col min="8968" max="8969" width="5.85546875" style="94" customWidth="1"/>
    <col min="8970" max="8970" width="7.7109375" style="94" customWidth="1"/>
    <col min="8971" max="8972" width="5.7109375" style="94" customWidth="1"/>
    <col min="8973" max="8973" width="7.7109375" style="94" customWidth="1"/>
    <col min="8974" max="8975" width="5.85546875" style="94" customWidth="1"/>
    <col min="8976" max="8976" width="7.7109375" style="94" customWidth="1"/>
    <col min="8977" max="8978" width="5.140625" style="94" customWidth="1"/>
    <col min="8979" max="8979" width="7.7109375" style="94" customWidth="1"/>
    <col min="8980" max="8981" width="5.42578125" style="94" customWidth="1"/>
    <col min="8982" max="8982" width="7.7109375" style="94" customWidth="1"/>
    <col min="8983" max="8984" width="5.5703125" style="94" customWidth="1"/>
    <col min="8985" max="8985" width="7.7109375" style="94" customWidth="1"/>
    <col min="8986" max="8987" width="5.28515625" style="94" customWidth="1"/>
    <col min="8988" max="8988" width="7.7109375" style="94" customWidth="1"/>
    <col min="8989" max="8990" width="5.42578125" style="94" customWidth="1"/>
    <col min="8991" max="8991" width="7.7109375" style="94" customWidth="1"/>
    <col min="8992" max="8993" width="5.7109375" style="94" customWidth="1"/>
    <col min="8994" max="8994" width="7.7109375" style="94" customWidth="1"/>
    <col min="8995" max="8996" width="5" style="94" customWidth="1"/>
    <col min="8997" max="8997" width="7.7109375" style="94" customWidth="1"/>
    <col min="8998" max="8999" width="5" style="94" customWidth="1"/>
    <col min="9000" max="9000" width="7.7109375" style="94" customWidth="1"/>
    <col min="9001" max="9002" width="6.140625" style="94" customWidth="1"/>
    <col min="9003" max="9003" width="7.7109375" style="94" customWidth="1"/>
    <col min="9004" max="9005" width="5.42578125" style="94" customWidth="1"/>
    <col min="9006" max="9006" width="7.7109375" style="94" customWidth="1"/>
    <col min="9007" max="9008" width="5.85546875" style="94" customWidth="1"/>
    <col min="9009" max="9009" width="7.7109375" style="94" customWidth="1"/>
    <col min="9010" max="9011" width="5.5703125" style="94" customWidth="1"/>
    <col min="9012" max="9012" width="7.7109375" style="94" customWidth="1"/>
    <col min="9013" max="9014" width="5" style="94" customWidth="1"/>
    <col min="9015" max="9015" width="7.7109375" style="94" customWidth="1"/>
    <col min="9016" max="9017" width="5.7109375" style="94" customWidth="1"/>
    <col min="9018" max="9021" width="7.7109375" style="94" customWidth="1"/>
    <col min="9022" max="9023" width="5.42578125" style="94" customWidth="1"/>
    <col min="9024" max="9024" width="7.7109375" style="94" customWidth="1"/>
    <col min="9025" max="9026" width="5.42578125" style="94" customWidth="1"/>
    <col min="9027" max="9027" width="7.7109375" style="94" customWidth="1"/>
    <col min="9028" max="9029" width="4.7109375" style="94" customWidth="1"/>
    <col min="9030" max="9030" width="7.7109375" style="94" customWidth="1"/>
    <col min="9031" max="9032" width="5.42578125" style="94" customWidth="1"/>
    <col min="9033" max="9033" width="7.7109375" style="94" customWidth="1"/>
    <col min="9034" max="9034" width="10.28515625" style="94" customWidth="1"/>
    <col min="9035" max="9216" width="9.140625" style="94"/>
    <col min="9217" max="9217" width="13.85546875" style="94" customWidth="1"/>
    <col min="9218" max="9218" width="26.42578125" style="94" customWidth="1"/>
    <col min="9219" max="9219" width="15.85546875" style="94" customWidth="1"/>
    <col min="9220" max="9220" width="13.42578125" style="94" customWidth="1"/>
    <col min="9221" max="9221" width="16.5703125" style="94" customWidth="1"/>
    <col min="9222" max="9223" width="9.140625" style="94"/>
    <col min="9224" max="9225" width="5.85546875" style="94" customWidth="1"/>
    <col min="9226" max="9226" width="7.7109375" style="94" customWidth="1"/>
    <col min="9227" max="9228" width="5.7109375" style="94" customWidth="1"/>
    <col min="9229" max="9229" width="7.7109375" style="94" customWidth="1"/>
    <col min="9230" max="9231" width="5.85546875" style="94" customWidth="1"/>
    <col min="9232" max="9232" width="7.7109375" style="94" customWidth="1"/>
    <col min="9233" max="9234" width="5.140625" style="94" customWidth="1"/>
    <col min="9235" max="9235" width="7.7109375" style="94" customWidth="1"/>
    <col min="9236" max="9237" width="5.42578125" style="94" customWidth="1"/>
    <col min="9238" max="9238" width="7.7109375" style="94" customWidth="1"/>
    <col min="9239" max="9240" width="5.5703125" style="94" customWidth="1"/>
    <col min="9241" max="9241" width="7.7109375" style="94" customWidth="1"/>
    <col min="9242" max="9243" width="5.28515625" style="94" customWidth="1"/>
    <col min="9244" max="9244" width="7.7109375" style="94" customWidth="1"/>
    <col min="9245" max="9246" width="5.42578125" style="94" customWidth="1"/>
    <col min="9247" max="9247" width="7.7109375" style="94" customWidth="1"/>
    <col min="9248" max="9249" width="5.7109375" style="94" customWidth="1"/>
    <col min="9250" max="9250" width="7.7109375" style="94" customWidth="1"/>
    <col min="9251" max="9252" width="5" style="94" customWidth="1"/>
    <col min="9253" max="9253" width="7.7109375" style="94" customWidth="1"/>
    <col min="9254" max="9255" width="5" style="94" customWidth="1"/>
    <col min="9256" max="9256" width="7.7109375" style="94" customWidth="1"/>
    <col min="9257" max="9258" width="6.140625" style="94" customWidth="1"/>
    <col min="9259" max="9259" width="7.7109375" style="94" customWidth="1"/>
    <col min="9260" max="9261" width="5.42578125" style="94" customWidth="1"/>
    <col min="9262" max="9262" width="7.7109375" style="94" customWidth="1"/>
    <col min="9263" max="9264" width="5.85546875" style="94" customWidth="1"/>
    <col min="9265" max="9265" width="7.7109375" style="94" customWidth="1"/>
    <col min="9266" max="9267" width="5.5703125" style="94" customWidth="1"/>
    <col min="9268" max="9268" width="7.7109375" style="94" customWidth="1"/>
    <col min="9269" max="9270" width="5" style="94" customWidth="1"/>
    <col min="9271" max="9271" width="7.7109375" style="94" customWidth="1"/>
    <col min="9272" max="9273" width="5.7109375" style="94" customWidth="1"/>
    <col min="9274" max="9277" width="7.7109375" style="94" customWidth="1"/>
    <col min="9278" max="9279" width="5.42578125" style="94" customWidth="1"/>
    <col min="9280" max="9280" width="7.7109375" style="94" customWidth="1"/>
    <col min="9281" max="9282" width="5.42578125" style="94" customWidth="1"/>
    <col min="9283" max="9283" width="7.7109375" style="94" customWidth="1"/>
    <col min="9284" max="9285" width="4.7109375" style="94" customWidth="1"/>
    <col min="9286" max="9286" width="7.7109375" style="94" customWidth="1"/>
    <col min="9287" max="9288" width="5.42578125" style="94" customWidth="1"/>
    <col min="9289" max="9289" width="7.7109375" style="94" customWidth="1"/>
    <col min="9290" max="9290" width="10.28515625" style="94" customWidth="1"/>
    <col min="9291" max="9472" width="9.140625" style="94"/>
    <col min="9473" max="9473" width="13.85546875" style="94" customWidth="1"/>
    <col min="9474" max="9474" width="26.42578125" style="94" customWidth="1"/>
    <col min="9475" max="9475" width="15.85546875" style="94" customWidth="1"/>
    <col min="9476" max="9476" width="13.42578125" style="94" customWidth="1"/>
    <col min="9477" max="9477" width="16.5703125" style="94" customWidth="1"/>
    <col min="9478" max="9479" width="9.140625" style="94"/>
    <col min="9480" max="9481" width="5.85546875" style="94" customWidth="1"/>
    <col min="9482" max="9482" width="7.7109375" style="94" customWidth="1"/>
    <col min="9483" max="9484" width="5.7109375" style="94" customWidth="1"/>
    <col min="9485" max="9485" width="7.7109375" style="94" customWidth="1"/>
    <col min="9486" max="9487" width="5.85546875" style="94" customWidth="1"/>
    <col min="9488" max="9488" width="7.7109375" style="94" customWidth="1"/>
    <col min="9489" max="9490" width="5.140625" style="94" customWidth="1"/>
    <col min="9491" max="9491" width="7.7109375" style="94" customWidth="1"/>
    <col min="9492" max="9493" width="5.42578125" style="94" customWidth="1"/>
    <col min="9494" max="9494" width="7.7109375" style="94" customWidth="1"/>
    <col min="9495" max="9496" width="5.5703125" style="94" customWidth="1"/>
    <col min="9497" max="9497" width="7.7109375" style="94" customWidth="1"/>
    <col min="9498" max="9499" width="5.28515625" style="94" customWidth="1"/>
    <col min="9500" max="9500" width="7.7109375" style="94" customWidth="1"/>
    <col min="9501" max="9502" width="5.42578125" style="94" customWidth="1"/>
    <col min="9503" max="9503" width="7.7109375" style="94" customWidth="1"/>
    <col min="9504" max="9505" width="5.7109375" style="94" customWidth="1"/>
    <col min="9506" max="9506" width="7.7109375" style="94" customWidth="1"/>
    <col min="9507" max="9508" width="5" style="94" customWidth="1"/>
    <col min="9509" max="9509" width="7.7109375" style="94" customWidth="1"/>
    <col min="9510" max="9511" width="5" style="94" customWidth="1"/>
    <col min="9512" max="9512" width="7.7109375" style="94" customWidth="1"/>
    <col min="9513" max="9514" width="6.140625" style="94" customWidth="1"/>
    <col min="9515" max="9515" width="7.7109375" style="94" customWidth="1"/>
    <col min="9516" max="9517" width="5.42578125" style="94" customWidth="1"/>
    <col min="9518" max="9518" width="7.7109375" style="94" customWidth="1"/>
    <col min="9519" max="9520" width="5.85546875" style="94" customWidth="1"/>
    <col min="9521" max="9521" width="7.7109375" style="94" customWidth="1"/>
    <col min="9522" max="9523" width="5.5703125" style="94" customWidth="1"/>
    <col min="9524" max="9524" width="7.7109375" style="94" customWidth="1"/>
    <col min="9525" max="9526" width="5" style="94" customWidth="1"/>
    <col min="9527" max="9527" width="7.7109375" style="94" customWidth="1"/>
    <col min="9528" max="9529" width="5.7109375" style="94" customWidth="1"/>
    <col min="9530" max="9533" width="7.7109375" style="94" customWidth="1"/>
    <col min="9534" max="9535" width="5.42578125" style="94" customWidth="1"/>
    <col min="9536" max="9536" width="7.7109375" style="94" customWidth="1"/>
    <col min="9537" max="9538" width="5.42578125" style="94" customWidth="1"/>
    <col min="9539" max="9539" width="7.7109375" style="94" customWidth="1"/>
    <col min="9540" max="9541" width="4.7109375" style="94" customWidth="1"/>
    <col min="9542" max="9542" width="7.7109375" style="94" customWidth="1"/>
    <col min="9543" max="9544" width="5.42578125" style="94" customWidth="1"/>
    <col min="9545" max="9545" width="7.7109375" style="94" customWidth="1"/>
    <col min="9546" max="9546" width="10.28515625" style="94" customWidth="1"/>
    <col min="9547" max="9728" width="9.140625" style="94"/>
    <col min="9729" max="9729" width="13.85546875" style="94" customWidth="1"/>
    <col min="9730" max="9730" width="26.42578125" style="94" customWidth="1"/>
    <col min="9731" max="9731" width="15.85546875" style="94" customWidth="1"/>
    <col min="9732" max="9732" width="13.42578125" style="94" customWidth="1"/>
    <col min="9733" max="9733" width="16.5703125" style="94" customWidth="1"/>
    <col min="9734" max="9735" width="9.140625" style="94"/>
    <col min="9736" max="9737" width="5.85546875" style="94" customWidth="1"/>
    <col min="9738" max="9738" width="7.7109375" style="94" customWidth="1"/>
    <col min="9739" max="9740" width="5.7109375" style="94" customWidth="1"/>
    <col min="9741" max="9741" width="7.7109375" style="94" customWidth="1"/>
    <col min="9742" max="9743" width="5.85546875" style="94" customWidth="1"/>
    <col min="9744" max="9744" width="7.7109375" style="94" customWidth="1"/>
    <col min="9745" max="9746" width="5.140625" style="94" customWidth="1"/>
    <col min="9747" max="9747" width="7.7109375" style="94" customWidth="1"/>
    <col min="9748" max="9749" width="5.42578125" style="94" customWidth="1"/>
    <col min="9750" max="9750" width="7.7109375" style="94" customWidth="1"/>
    <col min="9751" max="9752" width="5.5703125" style="94" customWidth="1"/>
    <col min="9753" max="9753" width="7.7109375" style="94" customWidth="1"/>
    <col min="9754" max="9755" width="5.28515625" style="94" customWidth="1"/>
    <col min="9756" max="9756" width="7.7109375" style="94" customWidth="1"/>
    <col min="9757" max="9758" width="5.42578125" style="94" customWidth="1"/>
    <col min="9759" max="9759" width="7.7109375" style="94" customWidth="1"/>
    <col min="9760" max="9761" width="5.7109375" style="94" customWidth="1"/>
    <col min="9762" max="9762" width="7.7109375" style="94" customWidth="1"/>
    <col min="9763" max="9764" width="5" style="94" customWidth="1"/>
    <col min="9765" max="9765" width="7.7109375" style="94" customWidth="1"/>
    <col min="9766" max="9767" width="5" style="94" customWidth="1"/>
    <col min="9768" max="9768" width="7.7109375" style="94" customWidth="1"/>
    <col min="9769" max="9770" width="6.140625" style="94" customWidth="1"/>
    <col min="9771" max="9771" width="7.7109375" style="94" customWidth="1"/>
    <col min="9772" max="9773" width="5.42578125" style="94" customWidth="1"/>
    <col min="9774" max="9774" width="7.7109375" style="94" customWidth="1"/>
    <col min="9775" max="9776" width="5.85546875" style="94" customWidth="1"/>
    <col min="9777" max="9777" width="7.7109375" style="94" customWidth="1"/>
    <col min="9778" max="9779" width="5.5703125" style="94" customWidth="1"/>
    <col min="9780" max="9780" width="7.7109375" style="94" customWidth="1"/>
    <col min="9781" max="9782" width="5" style="94" customWidth="1"/>
    <col min="9783" max="9783" width="7.7109375" style="94" customWidth="1"/>
    <col min="9784" max="9785" width="5.7109375" style="94" customWidth="1"/>
    <col min="9786" max="9789" width="7.7109375" style="94" customWidth="1"/>
    <col min="9790" max="9791" width="5.42578125" style="94" customWidth="1"/>
    <col min="9792" max="9792" width="7.7109375" style="94" customWidth="1"/>
    <col min="9793" max="9794" width="5.42578125" style="94" customWidth="1"/>
    <col min="9795" max="9795" width="7.7109375" style="94" customWidth="1"/>
    <col min="9796" max="9797" width="4.7109375" style="94" customWidth="1"/>
    <col min="9798" max="9798" width="7.7109375" style="94" customWidth="1"/>
    <col min="9799" max="9800" width="5.42578125" style="94" customWidth="1"/>
    <col min="9801" max="9801" width="7.7109375" style="94" customWidth="1"/>
    <col min="9802" max="9802" width="10.28515625" style="94" customWidth="1"/>
    <col min="9803" max="9984" width="9.140625" style="94"/>
    <col min="9985" max="9985" width="13.85546875" style="94" customWidth="1"/>
    <col min="9986" max="9986" width="26.42578125" style="94" customWidth="1"/>
    <col min="9987" max="9987" width="15.85546875" style="94" customWidth="1"/>
    <col min="9988" max="9988" width="13.42578125" style="94" customWidth="1"/>
    <col min="9989" max="9989" width="16.5703125" style="94" customWidth="1"/>
    <col min="9990" max="9991" width="9.140625" style="94"/>
    <col min="9992" max="9993" width="5.85546875" style="94" customWidth="1"/>
    <col min="9994" max="9994" width="7.7109375" style="94" customWidth="1"/>
    <col min="9995" max="9996" width="5.7109375" style="94" customWidth="1"/>
    <col min="9997" max="9997" width="7.7109375" style="94" customWidth="1"/>
    <col min="9998" max="9999" width="5.85546875" style="94" customWidth="1"/>
    <col min="10000" max="10000" width="7.7109375" style="94" customWidth="1"/>
    <col min="10001" max="10002" width="5.140625" style="94" customWidth="1"/>
    <col min="10003" max="10003" width="7.7109375" style="94" customWidth="1"/>
    <col min="10004" max="10005" width="5.42578125" style="94" customWidth="1"/>
    <col min="10006" max="10006" width="7.7109375" style="94" customWidth="1"/>
    <col min="10007" max="10008" width="5.5703125" style="94" customWidth="1"/>
    <col min="10009" max="10009" width="7.7109375" style="94" customWidth="1"/>
    <col min="10010" max="10011" width="5.28515625" style="94" customWidth="1"/>
    <col min="10012" max="10012" width="7.7109375" style="94" customWidth="1"/>
    <col min="10013" max="10014" width="5.42578125" style="94" customWidth="1"/>
    <col min="10015" max="10015" width="7.7109375" style="94" customWidth="1"/>
    <col min="10016" max="10017" width="5.7109375" style="94" customWidth="1"/>
    <col min="10018" max="10018" width="7.7109375" style="94" customWidth="1"/>
    <col min="10019" max="10020" width="5" style="94" customWidth="1"/>
    <col min="10021" max="10021" width="7.7109375" style="94" customWidth="1"/>
    <col min="10022" max="10023" width="5" style="94" customWidth="1"/>
    <col min="10024" max="10024" width="7.7109375" style="94" customWidth="1"/>
    <col min="10025" max="10026" width="6.140625" style="94" customWidth="1"/>
    <col min="10027" max="10027" width="7.7109375" style="94" customWidth="1"/>
    <col min="10028" max="10029" width="5.42578125" style="94" customWidth="1"/>
    <col min="10030" max="10030" width="7.7109375" style="94" customWidth="1"/>
    <col min="10031" max="10032" width="5.85546875" style="94" customWidth="1"/>
    <col min="10033" max="10033" width="7.7109375" style="94" customWidth="1"/>
    <col min="10034" max="10035" width="5.5703125" style="94" customWidth="1"/>
    <col min="10036" max="10036" width="7.7109375" style="94" customWidth="1"/>
    <col min="10037" max="10038" width="5" style="94" customWidth="1"/>
    <col min="10039" max="10039" width="7.7109375" style="94" customWidth="1"/>
    <col min="10040" max="10041" width="5.7109375" style="94" customWidth="1"/>
    <col min="10042" max="10045" width="7.7109375" style="94" customWidth="1"/>
    <col min="10046" max="10047" width="5.42578125" style="94" customWidth="1"/>
    <col min="10048" max="10048" width="7.7109375" style="94" customWidth="1"/>
    <col min="10049" max="10050" width="5.42578125" style="94" customWidth="1"/>
    <col min="10051" max="10051" width="7.7109375" style="94" customWidth="1"/>
    <col min="10052" max="10053" width="4.7109375" style="94" customWidth="1"/>
    <col min="10054" max="10054" width="7.7109375" style="94" customWidth="1"/>
    <col min="10055" max="10056" width="5.42578125" style="94" customWidth="1"/>
    <col min="10057" max="10057" width="7.7109375" style="94" customWidth="1"/>
    <col min="10058" max="10058" width="10.28515625" style="94" customWidth="1"/>
    <col min="10059" max="10240" width="9.140625" style="94"/>
    <col min="10241" max="10241" width="13.85546875" style="94" customWidth="1"/>
    <col min="10242" max="10242" width="26.42578125" style="94" customWidth="1"/>
    <col min="10243" max="10243" width="15.85546875" style="94" customWidth="1"/>
    <col min="10244" max="10244" width="13.42578125" style="94" customWidth="1"/>
    <col min="10245" max="10245" width="16.5703125" style="94" customWidth="1"/>
    <col min="10246" max="10247" width="9.140625" style="94"/>
    <col min="10248" max="10249" width="5.85546875" style="94" customWidth="1"/>
    <col min="10250" max="10250" width="7.7109375" style="94" customWidth="1"/>
    <col min="10251" max="10252" width="5.7109375" style="94" customWidth="1"/>
    <col min="10253" max="10253" width="7.7109375" style="94" customWidth="1"/>
    <col min="10254" max="10255" width="5.85546875" style="94" customWidth="1"/>
    <col min="10256" max="10256" width="7.7109375" style="94" customWidth="1"/>
    <col min="10257" max="10258" width="5.140625" style="94" customWidth="1"/>
    <col min="10259" max="10259" width="7.7109375" style="94" customWidth="1"/>
    <col min="10260" max="10261" width="5.42578125" style="94" customWidth="1"/>
    <col min="10262" max="10262" width="7.7109375" style="94" customWidth="1"/>
    <col min="10263" max="10264" width="5.5703125" style="94" customWidth="1"/>
    <col min="10265" max="10265" width="7.7109375" style="94" customWidth="1"/>
    <col min="10266" max="10267" width="5.28515625" style="94" customWidth="1"/>
    <col min="10268" max="10268" width="7.7109375" style="94" customWidth="1"/>
    <col min="10269" max="10270" width="5.42578125" style="94" customWidth="1"/>
    <col min="10271" max="10271" width="7.7109375" style="94" customWidth="1"/>
    <col min="10272" max="10273" width="5.7109375" style="94" customWidth="1"/>
    <col min="10274" max="10274" width="7.7109375" style="94" customWidth="1"/>
    <col min="10275" max="10276" width="5" style="94" customWidth="1"/>
    <col min="10277" max="10277" width="7.7109375" style="94" customWidth="1"/>
    <col min="10278" max="10279" width="5" style="94" customWidth="1"/>
    <col min="10280" max="10280" width="7.7109375" style="94" customWidth="1"/>
    <col min="10281" max="10282" width="6.140625" style="94" customWidth="1"/>
    <col min="10283" max="10283" width="7.7109375" style="94" customWidth="1"/>
    <col min="10284" max="10285" width="5.42578125" style="94" customWidth="1"/>
    <col min="10286" max="10286" width="7.7109375" style="94" customWidth="1"/>
    <col min="10287" max="10288" width="5.85546875" style="94" customWidth="1"/>
    <col min="10289" max="10289" width="7.7109375" style="94" customWidth="1"/>
    <col min="10290" max="10291" width="5.5703125" style="94" customWidth="1"/>
    <col min="10292" max="10292" width="7.7109375" style="94" customWidth="1"/>
    <col min="10293" max="10294" width="5" style="94" customWidth="1"/>
    <col min="10295" max="10295" width="7.7109375" style="94" customWidth="1"/>
    <col min="10296" max="10297" width="5.7109375" style="94" customWidth="1"/>
    <col min="10298" max="10301" width="7.7109375" style="94" customWidth="1"/>
    <col min="10302" max="10303" width="5.42578125" style="94" customWidth="1"/>
    <col min="10304" max="10304" width="7.7109375" style="94" customWidth="1"/>
    <col min="10305" max="10306" width="5.42578125" style="94" customWidth="1"/>
    <col min="10307" max="10307" width="7.7109375" style="94" customWidth="1"/>
    <col min="10308" max="10309" width="4.7109375" style="94" customWidth="1"/>
    <col min="10310" max="10310" width="7.7109375" style="94" customWidth="1"/>
    <col min="10311" max="10312" width="5.42578125" style="94" customWidth="1"/>
    <col min="10313" max="10313" width="7.7109375" style="94" customWidth="1"/>
    <col min="10314" max="10314" width="10.28515625" style="94" customWidth="1"/>
    <col min="10315" max="10496" width="9.140625" style="94"/>
    <col min="10497" max="10497" width="13.85546875" style="94" customWidth="1"/>
    <col min="10498" max="10498" width="26.42578125" style="94" customWidth="1"/>
    <col min="10499" max="10499" width="15.85546875" style="94" customWidth="1"/>
    <col min="10500" max="10500" width="13.42578125" style="94" customWidth="1"/>
    <col min="10501" max="10501" width="16.5703125" style="94" customWidth="1"/>
    <col min="10502" max="10503" width="9.140625" style="94"/>
    <col min="10504" max="10505" width="5.85546875" style="94" customWidth="1"/>
    <col min="10506" max="10506" width="7.7109375" style="94" customWidth="1"/>
    <col min="10507" max="10508" width="5.7109375" style="94" customWidth="1"/>
    <col min="10509" max="10509" width="7.7109375" style="94" customWidth="1"/>
    <col min="10510" max="10511" width="5.85546875" style="94" customWidth="1"/>
    <col min="10512" max="10512" width="7.7109375" style="94" customWidth="1"/>
    <col min="10513" max="10514" width="5.140625" style="94" customWidth="1"/>
    <col min="10515" max="10515" width="7.7109375" style="94" customWidth="1"/>
    <col min="10516" max="10517" width="5.42578125" style="94" customWidth="1"/>
    <col min="10518" max="10518" width="7.7109375" style="94" customWidth="1"/>
    <col min="10519" max="10520" width="5.5703125" style="94" customWidth="1"/>
    <col min="10521" max="10521" width="7.7109375" style="94" customWidth="1"/>
    <col min="10522" max="10523" width="5.28515625" style="94" customWidth="1"/>
    <col min="10524" max="10524" width="7.7109375" style="94" customWidth="1"/>
    <col min="10525" max="10526" width="5.42578125" style="94" customWidth="1"/>
    <col min="10527" max="10527" width="7.7109375" style="94" customWidth="1"/>
    <col min="10528" max="10529" width="5.7109375" style="94" customWidth="1"/>
    <col min="10530" max="10530" width="7.7109375" style="94" customWidth="1"/>
    <col min="10531" max="10532" width="5" style="94" customWidth="1"/>
    <col min="10533" max="10533" width="7.7109375" style="94" customWidth="1"/>
    <col min="10534" max="10535" width="5" style="94" customWidth="1"/>
    <col min="10536" max="10536" width="7.7109375" style="94" customWidth="1"/>
    <col min="10537" max="10538" width="6.140625" style="94" customWidth="1"/>
    <col min="10539" max="10539" width="7.7109375" style="94" customWidth="1"/>
    <col min="10540" max="10541" width="5.42578125" style="94" customWidth="1"/>
    <col min="10542" max="10542" width="7.7109375" style="94" customWidth="1"/>
    <col min="10543" max="10544" width="5.85546875" style="94" customWidth="1"/>
    <col min="10545" max="10545" width="7.7109375" style="94" customWidth="1"/>
    <col min="10546" max="10547" width="5.5703125" style="94" customWidth="1"/>
    <col min="10548" max="10548" width="7.7109375" style="94" customWidth="1"/>
    <col min="10549" max="10550" width="5" style="94" customWidth="1"/>
    <col min="10551" max="10551" width="7.7109375" style="94" customWidth="1"/>
    <col min="10552" max="10553" width="5.7109375" style="94" customWidth="1"/>
    <col min="10554" max="10557" width="7.7109375" style="94" customWidth="1"/>
    <col min="10558" max="10559" width="5.42578125" style="94" customWidth="1"/>
    <col min="10560" max="10560" width="7.7109375" style="94" customWidth="1"/>
    <col min="10561" max="10562" width="5.42578125" style="94" customWidth="1"/>
    <col min="10563" max="10563" width="7.7109375" style="94" customWidth="1"/>
    <col min="10564" max="10565" width="4.7109375" style="94" customWidth="1"/>
    <col min="10566" max="10566" width="7.7109375" style="94" customWidth="1"/>
    <col min="10567" max="10568" width="5.42578125" style="94" customWidth="1"/>
    <col min="10569" max="10569" width="7.7109375" style="94" customWidth="1"/>
    <col min="10570" max="10570" width="10.28515625" style="94" customWidth="1"/>
    <col min="10571" max="10752" width="9.140625" style="94"/>
    <col min="10753" max="10753" width="13.85546875" style="94" customWidth="1"/>
    <col min="10754" max="10754" width="26.42578125" style="94" customWidth="1"/>
    <col min="10755" max="10755" width="15.85546875" style="94" customWidth="1"/>
    <col min="10756" max="10756" width="13.42578125" style="94" customWidth="1"/>
    <col min="10757" max="10757" width="16.5703125" style="94" customWidth="1"/>
    <col min="10758" max="10759" width="9.140625" style="94"/>
    <col min="10760" max="10761" width="5.85546875" style="94" customWidth="1"/>
    <col min="10762" max="10762" width="7.7109375" style="94" customWidth="1"/>
    <col min="10763" max="10764" width="5.7109375" style="94" customWidth="1"/>
    <col min="10765" max="10765" width="7.7109375" style="94" customWidth="1"/>
    <col min="10766" max="10767" width="5.85546875" style="94" customWidth="1"/>
    <col min="10768" max="10768" width="7.7109375" style="94" customWidth="1"/>
    <col min="10769" max="10770" width="5.140625" style="94" customWidth="1"/>
    <col min="10771" max="10771" width="7.7109375" style="94" customWidth="1"/>
    <col min="10772" max="10773" width="5.42578125" style="94" customWidth="1"/>
    <col min="10774" max="10774" width="7.7109375" style="94" customWidth="1"/>
    <col min="10775" max="10776" width="5.5703125" style="94" customWidth="1"/>
    <col min="10777" max="10777" width="7.7109375" style="94" customWidth="1"/>
    <col min="10778" max="10779" width="5.28515625" style="94" customWidth="1"/>
    <col min="10780" max="10780" width="7.7109375" style="94" customWidth="1"/>
    <col min="10781" max="10782" width="5.42578125" style="94" customWidth="1"/>
    <col min="10783" max="10783" width="7.7109375" style="94" customWidth="1"/>
    <col min="10784" max="10785" width="5.7109375" style="94" customWidth="1"/>
    <col min="10786" max="10786" width="7.7109375" style="94" customWidth="1"/>
    <col min="10787" max="10788" width="5" style="94" customWidth="1"/>
    <col min="10789" max="10789" width="7.7109375" style="94" customWidth="1"/>
    <col min="10790" max="10791" width="5" style="94" customWidth="1"/>
    <col min="10792" max="10792" width="7.7109375" style="94" customWidth="1"/>
    <col min="10793" max="10794" width="6.140625" style="94" customWidth="1"/>
    <col min="10795" max="10795" width="7.7109375" style="94" customWidth="1"/>
    <col min="10796" max="10797" width="5.42578125" style="94" customWidth="1"/>
    <col min="10798" max="10798" width="7.7109375" style="94" customWidth="1"/>
    <col min="10799" max="10800" width="5.85546875" style="94" customWidth="1"/>
    <col min="10801" max="10801" width="7.7109375" style="94" customWidth="1"/>
    <col min="10802" max="10803" width="5.5703125" style="94" customWidth="1"/>
    <col min="10804" max="10804" width="7.7109375" style="94" customWidth="1"/>
    <col min="10805" max="10806" width="5" style="94" customWidth="1"/>
    <col min="10807" max="10807" width="7.7109375" style="94" customWidth="1"/>
    <col min="10808" max="10809" width="5.7109375" style="94" customWidth="1"/>
    <col min="10810" max="10813" width="7.7109375" style="94" customWidth="1"/>
    <col min="10814" max="10815" width="5.42578125" style="94" customWidth="1"/>
    <col min="10816" max="10816" width="7.7109375" style="94" customWidth="1"/>
    <col min="10817" max="10818" width="5.42578125" style="94" customWidth="1"/>
    <col min="10819" max="10819" width="7.7109375" style="94" customWidth="1"/>
    <col min="10820" max="10821" width="4.7109375" style="94" customWidth="1"/>
    <col min="10822" max="10822" width="7.7109375" style="94" customWidth="1"/>
    <col min="10823" max="10824" width="5.42578125" style="94" customWidth="1"/>
    <col min="10825" max="10825" width="7.7109375" style="94" customWidth="1"/>
    <col min="10826" max="10826" width="10.28515625" style="94" customWidth="1"/>
    <col min="10827" max="11008" width="9.140625" style="94"/>
    <col min="11009" max="11009" width="13.85546875" style="94" customWidth="1"/>
    <col min="11010" max="11010" width="26.42578125" style="94" customWidth="1"/>
    <col min="11011" max="11011" width="15.85546875" style="94" customWidth="1"/>
    <col min="11012" max="11012" width="13.42578125" style="94" customWidth="1"/>
    <col min="11013" max="11013" width="16.5703125" style="94" customWidth="1"/>
    <col min="11014" max="11015" width="9.140625" style="94"/>
    <col min="11016" max="11017" width="5.85546875" style="94" customWidth="1"/>
    <col min="11018" max="11018" width="7.7109375" style="94" customWidth="1"/>
    <col min="11019" max="11020" width="5.7109375" style="94" customWidth="1"/>
    <col min="11021" max="11021" width="7.7109375" style="94" customWidth="1"/>
    <col min="11022" max="11023" width="5.85546875" style="94" customWidth="1"/>
    <col min="11024" max="11024" width="7.7109375" style="94" customWidth="1"/>
    <col min="11025" max="11026" width="5.140625" style="94" customWidth="1"/>
    <col min="11027" max="11027" width="7.7109375" style="94" customWidth="1"/>
    <col min="11028" max="11029" width="5.42578125" style="94" customWidth="1"/>
    <col min="11030" max="11030" width="7.7109375" style="94" customWidth="1"/>
    <col min="11031" max="11032" width="5.5703125" style="94" customWidth="1"/>
    <col min="11033" max="11033" width="7.7109375" style="94" customWidth="1"/>
    <col min="11034" max="11035" width="5.28515625" style="94" customWidth="1"/>
    <col min="11036" max="11036" width="7.7109375" style="94" customWidth="1"/>
    <col min="11037" max="11038" width="5.42578125" style="94" customWidth="1"/>
    <col min="11039" max="11039" width="7.7109375" style="94" customWidth="1"/>
    <col min="11040" max="11041" width="5.7109375" style="94" customWidth="1"/>
    <col min="11042" max="11042" width="7.7109375" style="94" customWidth="1"/>
    <col min="11043" max="11044" width="5" style="94" customWidth="1"/>
    <col min="11045" max="11045" width="7.7109375" style="94" customWidth="1"/>
    <col min="11046" max="11047" width="5" style="94" customWidth="1"/>
    <col min="11048" max="11048" width="7.7109375" style="94" customWidth="1"/>
    <col min="11049" max="11050" width="6.140625" style="94" customWidth="1"/>
    <col min="11051" max="11051" width="7.7109375" style="94" customWidth="1"/>
    <col min="11052" max="11053" width="5.42578125" style="94" customWidth="1"/>
    <col min="11054" max="11054" width="7.7109375" style="94" customWidth="1"/>
    <col min="11055" max="11056" width="5.85546875" style="94" customWidth="1"/>
    <col min="11057" max="11057" width="7.7109375" style="94" customWidth="1"/>
    <col min="11058" max="11059" width="5.5703125" style="94" customWidth="1"/>
    <col min="11060" max="11060" width="7.7109375" style="94" customWidth="1"/>
    <col min="11061" max="11062" width="5" style="94" customWidth="1"/>
    <col min="11063" max="11063" width="7.7109375" style="94" customWidth="1"/>
    <col min="11064" max="11065" width="5.7109375" style="94" customWidth="1"/>
    <col min="11066" max="11069" width="7.7109375" style="94" customWidth="1"/>
    <col min="11070" max="11071" width="5.42578125" style="94" customWidth="1"/>
    <col min="11072" max="11072" width="7.7109375" style="94" customWidth="1"/>
    <col min="11073" max="11074" width="5.42578125" style="94" customWidth="1"/>
    <col min="11075" max="11075" width="7.7109375" style="94" customWidth="1"/>
    <col min="11076" max="11077" width="4.7109375" style="94" customWidth="1"/>
    <col min="11078" max="11078" width="7.7109375" style="94" customWidth="1"/>
    <col min="11079" max="11080" width="5.42578125" style="94" customWidth="1"/>
    <col min="11081" max="11081" width="7.7109375" style="94" customWidth="1"/>
    <col min="11082" max="11082" width="10.28515625" style="94" customWidth="1"/>
    <col min="11083" max="11264" width="9.140625" style="94"/>
    <col min="11265" max="11265" width="13.85546875" style="94" customWidth="1"/>
    <col min="11266" max="11266" width="26.42578125" style="94" customWidth="1"/>
    <col min="11267" max="11267" width="15.85546875" style="94" customWidth="1"/>
    <col min="11268" max="11268" width="13.42578125" style="94" customWidth="1"/>
    <col min="11269" max="11269" width="16.5703125" style="94" customWidth="1"/>
    <col min="11270" max="11271" width="9.140625" style="94"/>
    <col min="11272" max="11273" width="5.85546875" style="94" customWidth="1"/>
    <col min="11274" max="11274" width="7.7109375" style="94" customWidth="1"/>
    <col min="11275" max="11276" width="5.7109375" style="94" customWidth="1"/>
    <col min="11277" max="11277" width="7.7109375" style="94" customWidth="1"/>
    <col min="11278" max="11279" width="5.85546875" style="94" customWidth="1"/>
    <col min="11280" max="11280" width="7.7109375" style="94" customWidth="1"/>
    <col min="11281" max="11282" width="5.140625" style="94" customWidth="1"/>
    <col min="11283" max="11283" width="7.7109375" style="94" customWidth="1"/>
    <col min="11284" max="11285" width="5.42578125" style="94" customWidth="1"/>
    <col min="11286" max="11286" width="7.7109375" style="94" customWidth="1"/>
    <col min="11287" max="11288" width="5.5703125" style="94" customWidth="1"/>
    <col min="11289" max="11289" width="7.7109375" style="94" customWidth="1"/>
    <col min="11290" max="11291" width="5.28515625" style="94" customWidth="1"/>
    <col min="11292" max="11292" width="7.7109375" style="94" customWidth="1"/>
    <col min="11293" max="11294" width="5.42578125" style="94" customWidth="1"/>
    <col min="11295" max="11295" width="7.7109375" style="94" customWidth="1"/>
    <col min="11296" max="11297" width="5.7109375" style="94" customWidth="1"/>
    <col min="11298" max="11298" width="7.7109375" style="94" customWidth="1"/>
    <col min="11299" max="11300" width="5" style="94" customWidth="1"/>
    <col min="11301" max="11301" width="7.7109375" style="94" customWidth="1"/>
    <col min="11302" max="11303" width="5" style="94" customWidth="1"/>
    <col min="11304" max="11304" width="7.7109375" style="94" customWidth="1"/>
    <col min="11305" max="11306" width="6.140625" style="94" customWidth="1"/>
    <col min="11307" max="11307" width="7.7109375" style="94" customWidth="1"/>
    <col min="11308" max="11309" width="5.42578125" style="94" customWidth="1"/>
    <col min="11310" max="11310" width="7.7109375" style="94" customWidth="1"/>
    <col min="11311" max="11312" width="5.85546875" style="94" customWidth="1"/>
    <col min="11313" max="11313" width="7.7109375" style="94" customWidth="1"/>
    <col min="11314" max="11315" width="5.5703125" style="94" customWidth="1"/>
    <col min="11316" max="11316" width="7.7109375" style="94" customWidth="1"/>
    <col min="11317" max="11318" width="5" style="94" customWidth="1"/>
    <col min="11319" max="11319" width="7.7109375" style="94" customWidth="1"/>
    <col min="11320" max="11321" width="5.7109375" style="94" customWidth="1"/>
    <col min="11322" max="11325" width="7.7109375" style="94" customWidth="1"/>
    <col min="11326" max="11327" width="5.42578125" style="94" customWidth="1"/>
    <col min="11328" max="11328" width="7.7109375" style="94" customWidth="1"/>
    <col min="11329" max="11330" width="5.42578125" style="94" customWidth="1"/>
    <col min="11331" max="11331" width="7.7109375" style="94" customWidth="1"/>
    <col min="11332" max="11333" width="4.7109375" style="94" customWidth="1"/>
    <col min="11334" max="11334" width="7.7109375" style="94" customWidth="1"/>
    <col min="11335" max="11336" width="5.42578125" style="94" customWidth="1"/>
    <col min="11337" max="11337" width="7.7109375" style="94" customWidth="1"/>
    <col min="11338" max="11338" width="10.28515625" style="94" customWidth="1"/>
    <col min="11339" max="11520" width="9.140625" style="94"/>
    <col min="11521" max="11521" width="13.85546875" style="94" customWidth="1"/>
    <col min="11522" max="11522" width="26.42578125" style="94" customWidth="1"/>
    <col min="11523" max="11523" width="15.85546875" style="94" customWidth="1"/>
    <col min="11524" max="11524" width="13.42578125" style="94" customWidth="1"/>
    <col min="11525" max="11525" width="16.5703125" style="94" customWidth="1"/>
    <col min="11526" max="11527" width="9.140625" style="94"/>
    <col min="11528" max="11529" width="5.85546875" style="94" customWidth="1"/>
    <col min="11530" max="11530" width="7.7109375" style="94" customWidth="1"/>
    <col min="11531" max="11532" width="5.7109375" style="94" customWidth="1"/>
    <col min="11533" max="11533" width="7.7109375" style="94" customWidth="1"/>
    <col min="11534" max="11535" width="5.85546875" style="94" customWidth="1"/>
    <col min="11536" max="11536" width="7.7109375" style="94" customWidth="1"/>
    <col min="11537" max="11538" width="5.140625" style="94" customWidth="1"/>
    <col min="11539" max="11539" width="7.7109375" style="94" customWidth="1"/>
    <col min="11540" max="11541" width="5.42578125" style="94" customWidth="1"/>
    <col min="11542" max="11542" width="7.7109375" style="94" customWidth="1"/>
    <col min="11543" max="11544" width="5.5703125" style="94" customWidth="1"/>
    <col min="11545" max="11545" width="7.7109375" style="94" customWidth="1"/>
    <col min="11546" max="11547" width="5.28515625" style="94" customWidth="1"/>
    <col min="11548" max="11548" width="7.7109375" style="94" customWidth="1"/>
    <col min="11549" max="11550" width="5.42578125" style="94" customWidth="1"/>
    <col min="11551" max="11551" width="7.7109375" style="94" customWidth="1"/>
    <col min="11552" max="11553" width="5.7109375" style="94" customWidth="1"/>
    <col min="11554" max="11554" width="7.7109375" style="94" customWidth="1"/>
    <col min="11555" max="11556" width="5" style="94" customWidth="1"/>
    <col min="11557" max="11557" width="7.7109375" style="94" customWidth="1"/>
    <col min="11558" max="11559" width="5" style="94" customWidth="1"/>
    <col min="11560" max="11560" width="7.7109375" style="94" customWidth="1"/>
    <col min="11561" max="11562" width="6.140625" style="94" customWidth="1"/>
    <col min="11563" max="11563" width="7.7109375" style="94" customWidth="1"/>
    <col min="11564" max="11565" width="5.42578125" style="94" customWidth="1"/>
    <col min="11566" max="11566" width="7.7109375" style="94" customWidth="1"/>
    <col min="11567" max="11568" width="5.85546875" style="94" customWidth="1"/>
    <col min="11569" max="11569" width="7.7109375" style="94" customWidth="1"/>
    <col min="11570" max="11571" width="5.5703125" style="94" customWidth="1"/>
    <col min="11572" max="11572" width="7.7109375" style="94" customWidth="1"/>
    <col min="11573" max="11574" width="5" style="94" customWidth="1"/>
    <col min="11575" max="11575" width="7.7109375" style="94" customWidth="1"/>
    <col min="11576" max="11577" width="5.7109375" style="94" customWidth="1"/>
    <col min="11578" max="11581" width="7.7109375" style="94" customWidth="1"/>
    <col min="11582" max="11583" width="5.42578125" style="94" customWidth="1"/>
    <col min="11584" max="11584" width="7.7109375" style="94" customWidth="1"/>
    <col min="11585" max="11586" width="5.42578125" style="94" customWidth="1"/>
    <col min="11587" max="11587" width="7.7109375" style="94" customWidth="1"/>
    <col min="11588" max="11589" width="4.7109375" style="94" customWidth="1"/>
    <col min="11590" max="11590" width="7.7109375" style="94" customWidth="1"/>
    <col min="11591" max="11592" width="5.42578125" style="94" customWidth="1"/>
    <col min="11593" max="11593" width="7.7109375" style="94" customWidth="1"/>
    <col min="11594" max="11594" width="10.28515625" style="94" customWidth="1"/>
    <col min="11595" max="11776" width="9.140625" style="94"/>
    <col min="11777" max="11777" width="13.85546875" style="94" customWidth="1"/>
    <col min="11778" max="11778" width="26.42578125" style="94" customWidth="1"/>
    <col min="11779" max="11779" width="15.85546875" style="94" customWidth="1"/>
    <col min="11780" max="11780" width="13.42578125" style="94" customWidth="1"/>
    <col min="11781" max="11781" width="16.5703125" style="94" customWidth="1"/>
    <col min="11782" max="11783" width="9.140625" style="94"/>
    <col min="11784" max="11785" width="5.85546875" style="94" customWidth="1"/>
    <col min="11786" max="11786" width="7.7109375" style="94" customWidth="1"/>
    <col min="11787" max="11788" width="5.7109375" style="94" customWidth="1"/>
    <col min="11789" max="11789" width="7.7109375" style="94" customWidth="1"/>
    <col min="11790" max="11791" width="5.85546875" style="94" customWidth="1"/>
    <col min="11792" max="11792" width="7.7109375" style="94" customWidth="1"/>
    <col min="11793" max="11794" width="5.140625" style="94" customWidth="1"/>
    <col min="11795" max="11795" width="7.7109375" style="94" customWidth="1"/>
    <col min="11796" max="11797" width="5.42578125" style="94" customWidth="1"/>
    <col min="11798" max="11798" width="7.7109375" style="94" customWidth="1"/>
    <col min="11799" max="11800" width="5.5703125" style="94" customWidth="1"/>
    <col min="11801" max="11801" width="7.7109375" style="94" customWidth="1"/>
    <col min="11802" max="11803" width="5.28515625" style="94" customWidth="1"/>
    <col min="11804" max="11804" width="7.7109375" style="94" customWidth="1"/>
    <col min="11805" max="11806" width="5.42578125" style="94" customWidth="1"/>
    <col min="11807" max="11807" width="7.7109375" style="94" customWidth="1"/>
    <col min="11808" max="11809" width="5.7109375" style="94" customWidth="1"/>
    <col min="11810" max="11810" width="7.7109375" style="94" customWidth="1"/>
    <col min="11811" max="11812" width="5" style="94" customWidth="1"/>
    <col min="11813" max="11813" width="7.7109375" style="94" customWidth="1"/>
    <col min="11814" max="11815" width="5" style="94" customWidth="1"/>
    <col min="11816" max="11816" width="7.7109375" style="94" customWidth="1"/>
    <col min="11817" max="11818" width="6.140625" style="94" customWidth="1"/>
    <col min="11819" max="11819" width="7.7109375" style="94" customWidth="1"/>
    <col min="11820" max="11821" width="5.42578125" style="94" customWidth="1"/>
    <col min="11822" max="11822" width="7.7109375" style="94" customWidth="1"/>
    <col min="11823" max="11824" width="5.85546875" style="94" customWidth="1"/>
    <col min="11825" max="11825" width="7.7109375" style="94" customWidth="1"/>
    <col min="11826" max="11827" width="5.5703125" style="94" customWidth="1"/>
    <col min="11828" max="11828" width="7.7109375" style="94" customWidth="1"/>
    <col min="11829" max="11830" width="5" style="94" customWidth="1"/>
    <col min="11831" max="11831" width="7.7109375" style="94" customWidth="1"/>
    <col min="11832" max="11833" width="5.7109375" style="94" customWidth="1"/>
    <col min="11834" max="11837" width="7.7109375" style="94" customWidth="1"/>
    <col min="11838" max="11839" width="5.42578125" style="94" customWidth="1"/>
    <col min="11840" max="11840" width="7.7109375" style="94" customWidth="1"/>
    <col min="11841" max="11842" width="5.42578125" style="94" customWidth="1"/>
    <col min="11843" max="11843" width="7.7109375" style="94" customWidth="1"/>
    <col min="11844" max="11845" width="4.7109375" style="94" customWidth="1"/>
    <col min="11846" max="11846" width="7.7109375" style="94" customWidth="1"/>
    <col min="11847" max="11848" width="5.42578125" style="94" customWidth="1"/>
    <col min="11849" max="11849" width="7.7109375" style="94" customWidth="1"/>
    <col min="11850" max="11850" width="10.28515625" style="94" customWidth="1"/>
    <col min="11851" max="12032" width="9.140625" style="94"/>
    <col min="12033" max="12033" width="13.85546875" style="94" customWidth="1"/>
    <col min="12034" max="12034" width="26.42578125" style="94" customWidth="1"/>
    <col min="12035" max="12035" width="15.85546875" style="94" customWidth="1"/>
    <col min="12036" max="12036" width="13.42578125" style="94" customWidth="1"/>
    <col min="12037" max="12037" width="16.5703125" style="94" customWidth="1"/>
    <col min="12038" max="12039" width="9.140625" style="94"/>
    <col min="12040" max="12041" width="5.85546875" style="94" customWidth="1"/>
    <col min="12042" max="12042" width="7.7109375" style="94" customWidth="1"/>
    <col min="12043" max="12044" width="5.7109375" style="94" customWidth="1"/>
    <col min="12045" max="12045" width="7.7109375" style="94" customWidth="1"/>
    <col min="12046" max="12047" width="5.85546875" style="94" customWidth="1"/>
    <col min="12048" max="12048" width="7.7109375" style="94" customWidth="1"/>
    <col min="12049" max="12050" width="5.140625" style="94" customWidth="1"/>
    <col min="12051" max="12051" width="7.7109375" style="94" customWidth="1"/>
    <col min="12052" max="12053" width="5.42578125" style="94" customWidth="1"/>
    <col min="12054" max="12054" width="7.7109375" style="94" customWidth="1"/>
    <col min="12055" max="12056" width="5.5703125" style="94" customWidth="1"/>
    <col min="12057" max="12057" width="7.7109375" style="94" customWidth="1"/>
    <col min="12058" max="12059" width="5.28515625" style="94" customWidth="1"/>
    <col min="12060" max="12060" width="7.7109375" style="94" customWidth="1"/>
    <col min="12061" max="12062" width="5.42578125" style="94" customWidth="1"/>
    <col min="12063" max="12063" width="7.7109375" style="94" customWidth="1"/>
    <col min="12064" max="12065" width="5.7109375" style="94" customWidth="1"/>
    <col min="12066" max="12066" width="7.7109375" style="94" customWidth="1"/>
    <col min="12067" max="12068" width="5" style="94" customWidth="1"/>
    <col min="12069" max="12069" width="7.7109375" style="94" customWidth="1"/>
    <col min="12070" max="12071" width="5" style="94" customWidth="1"/>
    <col min="12072" max="12072" width="7.7109375" style="94" customWidth="1"/>
    <col min="12073" max="12074" width="6.140625" style="94" customWidth="1"/>
    <col min="12075" max="12075" width="7.7109375" style="94" customWidth="1"/>
    <col min="12076" max="12077" width="5.42578125" style="94" customWidth="1"/>
    <col min="12078" max="12078" width="7.7109375" style="94" customWidth="1"/>
    <col min="12079" max="12080" width="5.85546875" style="94" customWidth="1"/>
    <col min="12081" max="12081" width="7.7109375" style="94" customWidth="1"/>
    <col min="12082" max="12083" width="5.5703125" style="94" customWidth="1"/>
    <col min="12084" max="12084" width="7.7109375" style="94" customWidth="1"/>
    <col min="12085" max="12086" width="5" style="94" customWidth="1"/>
    <col min="12087" max="12087" width="7.7109375" style="94" customWidth="1"/>
    <col min="12088" max="12089" width="5.7109375" style="94" customWidth="1"/>
    <col min="12090" max="12093" width="7.7109375" style="94" customWidth="1"/>
    <col min="12094" max="12095" width="5.42578125" style="94" customWidth="1"/>
    <col min="12096" max="12096" width="7.7109375" style="94" customWidth="1"/>
    <col min="12097" max="12098" width="5.42578125" style="94" customWidth="1"/>
    <col min="12099" max="12099" width="7.7109375" style="94" customWidth="1"/>
    <col min="12100" max="12101" width="4.7109375" style="94" customWidth="1"/>
    <col min="12102" max="12102" width="7.7109375" style="94" customWidth="1"/>
    <col min="12103" max="12104" width="5.42578125" style="94" customWidth="1"/>
    <col min="12105" max="12105" width="7.7109375" style="94" customWidth="1"/>
    <col min="12106" max="12106" width="10.28515625" style="94" customWidth="1"/>
    <col min="12107" max="12288" width="9.140625" style="94"/>
    <col min="12289" max="12289" width="13.85546875" style="94" customWidth="1"/>
    <col min="12290" max="12290" width="26.42578125" style="94" customWidth="1"/>
    <col min="12291" max="12291" width="15.85546875" style="94" customWidth="1"/>
    <col min="12292" max="12292" width="13.42578125" style="94" customWidth="1"/>
    <col min="12293" max="12293" width="16.5703125" style="94" customWidth="1"/>
    <col min="12294" max="12295" width="9.140625" style="94"/>
    <col min="12296" max="12297" width="5.85546875" style="94" customWidth="1"/>
    <col min="12298" max="12298" width="7.7109375" style="94" customWidth="1"/>
    <col min="12299" max="12300" width="5.7109375" style="94" customWidth="1"/>
    <col min="12301" max="12301" width="7.7109375" style="94" customWidth="1"/>
    <col min="12302" max="12303" width="5.85546875" style="94" customWidth="1"/>
    <col min="12304" max="12304" width="7.7109375" style="94" customWidth="1"/>
    <col min="12305" max="12306" width="5.140625" style="94" customWidth="1"/>
    <col min="12307" max="12307" width="7.7109375" style="94" customWidth="1"/>
    <col min="12308" max="12309" width="5.42578125" style="94" customWidth="1"/>
    <col min="12310" max="12310" width="7.7109375" style="94" customWidth="1"/>
    <col min="12311" max="12312" width="5.5703125" style="94" customWidth="1"/>
    <col min="12313" max="12313" width="7.7109375" style="94" customWidth="1"/>
    <col min="12314" max="12315" width="5.28515625" style="94" customWidth="1"/>
    <col min="12316" max="12316" width="7.7109375" style="94" customWidth="1"/>
    <col min="12317" max="12318" width="5.42578125" style="94" customWidth="1"/>
    <col min="12319" max="12319" width="7.7109375" style="94" customWidth="1"/>
    <col min="12320" max="12321" width="5.7109375" style="94" customWidth="1"/>
    <col min="12322" max="12322" width="7.7109375" style="94" customWidth="1"/>
    <col min="12323" max="12324" width="5" style="94" customWidth="1"/>
    <col min="12325" max="12325" width="7.7109375" style="94" customWidth="1"/>
    <col min="12326" max="12327" width="5" style="94" customWidth="1"/>
    <col min="12328" max="12328" width="7.7109375" style="94" customWidth="1"/>
    <col min="12329" max="12330" width="6.140625" style="94" customWidth="1"/>
    <col min="12331" max="12331" width="7.7109375" style="94" customWidth="1"/>
    <col min="12332" max="12333" width="5.42578125" style="94" customWidth="1"/>
    <col min="12334" max="12334" width="7.7109375" style="94" customWidth="1"/>
    <col min="12335" max="12336" width="5.85546875" style="94" customWidth="1"/>
    <col min="12337" max="12337" width="7.7109375" style="94" customWidth="1"/>
    <col min="12338" max="12339" width="5.5703125" style="94" customWidth="1"/>
    <col min="12340" max="12340" width="7.7109375" style="94" customWidth="1"/>
    <col min="12341" max="12342" width="5" style="94" customWidth="1"/>
    <col min="12343" max="12343" width="7.7109375" style="94" customWidth="1"/>
    <col min="12344" max="12345" width="5.7109375" style="94" customWidth="1"/>
    <col min="12346" max="12349" width="7.7109375" style="94" customWidth="1"/>
    <col min="12350" max="12351" width="5.42578125" style="94" customWidth="1"/>
    <col min="12352" max="12352" width="7.7109375" style="94" customWidth="1"/>
    <col min="12353" max="12354" width="5.42578125" style="94" customWidth="1"/>
    <col min="12355" max="12355" width="7.7109375" style="94" customWidth="1"/>
    <col min="12356" max="12357" width="4.7109375" style="94" customWidth="1"/>
    <col min="12358" max="12358" width="7.7109375" style="94" customWidth="1"/>
    <col min="12359" max="12360" width="5.42578125" style="94" customWidth="1"/>
    <col min="12361" max="12361" width="7.7109375" style="94" customWidth="1"/>
    <col min="12362" max="12362" width="10.28515625" style="94" customWidth="1"/>
    <col min="12363" max="12544" width="9.140625" style="94"/>
    <col min="12545" max="12545" width="13.85546875" style="94" customWidth="1"/>
    <col min="12546" max="12546" width="26.42578125" style="94" customWidth="1"/>
    <col min="12547" max="12547" width="15.85546875" style="94" customWidth="1"/>
    <col min="12548" max="12548" width="13.42578125" style="94" customWidth="1"/>
    <col min="12549" max="12549" width="16.5703125" style="94" customWidth="1"/>
    <col min="12550" max="12551" width="9.140625" style="94"/>
    <col min="12552" max="12553" width="5.85546875" style="94" customWidth="1"/>
    <col min="12554" max="12554" width="7.7109375" style="94" customWidth="1"/>
    <col min="12555" max="12556" width="5.7109375" style="94" customWidth="1"/>
    <col min="12557" max="12557" width="7.7109375" style="94" customWidth="1"/>
    <col min="12558" max="12559" width="5.85546875" style="94" customWidth="1"/>
    <col min="12560" max="12560" width="7.7109375" style="94" customWidth="1"/>
    <col min="12561" max="12562" width="5.140625" style="94" customWidth="1"/>
    <col min="12563" max="12563" width="7.7109375" style="94" customWidth="1"/>
    <col min="12564" max="12565" width="5.42578125" style="94" customWidth="1"/>
    <col min="12566" max="12566" width="7.7109375" style="94" customWidth="1"/>
    <col min="12567" max="12568" width="5.5703125" style="94" customWidth="1"/>
    <col min="12569" max="12569" width="7.7109375" style="94" customWidth="1"/>
    <col min="12570" max="12571" width="5.28515625" style="94" customWidth="1"/>
    <col min="12572" max="12572" width="7.7109375" style="94" customWidth="1"/>
    <col min="12573" max="12574" width="5.42578125" style="94" customWidth="1"/>
    <col min="12575" max="12575" width="7.7109375" style="94" customWidth="1"/>
    <col min="12576" max="12577" width="5.7109375" style="94" customWidth="1"/>
    <col min="12578" max="12578" width="7.7109375" style="94" customWidth="1"/>
    <col min="12579" max="12580" width="5" style="94" customWidth="1"/>
    <col min="12581" max="12581" width="7.7109375" style="94" customWidth="1"/>
    <col min="12582" max="12583" width="5" style="94" customWidth="1"/>
    <col min="12584" max="12584" width="7.7109375" style="94" customWidth="1"/>
    <col min="12585" max="12586" width="6.140625" style="94" customWidth="1"/>
    <col min="12587" max="12587" width="7.7109375" style="94" customWidth="1"/>
    <col min="12588" max="12589" width="5.42578125" style="94" customWidth="1"/>
    <col min="12590" max="12590" width="7.7109375" style="94" customWidth="1"/>
    <col min="12591" max="12592" width="5.85546875" style="94" customWidth="1"/>
    <col min="12593" max="12593" width="7.7109375" style="94" customWidth="1"/>
    <col min="12594" max="12595" width="5.5703125" style="94" customWidth="1"/>
    <col min="12596" max="12596" width="7.7109375" style="94" customWidth="1"/>
    <col min="12597" max="12598" width="5" style="94" customWidth="1"/>
    <col min="12599" max="12599" width="7.7109375" style="94" customWidth="1"/>
    <col min="12600" max="12601" width="5.7109375" style="94" customWidth="1"/>
    <col min="12602" max="12605" width="7.7109375" style="94" customWidth="1"/>
    <col min="12606" max="12607" width="5.42578125" style="94" customWidth="1"/>
    <col min="12608" max="12608" width="7.7109375" style="94" customWidth="1"/>
    <col min="12609" max="12610" width="5.42578125" style="94" customWidth="1"/>
    <col min="12611" max="12611" width="7.7109375" style="94" customWidth="1"/>
    <col min="12612" max="12613" width="4.7109375" style="94" customWidth="1"/>
    <col min="12614" max="12614" width="7.7109375" style="94" customWidth="1"/>
    <col min="12615" max="12616" width="5.42578125" style="94" customWidth="1"/>
    <col min="12617" max="12617" width="7.7109375" style="94" customWidth="1"/>
    <col min="12618" max="12618" width="10.28515625" style="94" customWidth="1"/>
    <col min="12619" max="12800" width="9.140625" style="94"/>
    <col min="12801" max="12801" width="13.85546875" style="94" customWidth="1"/>
    <col min="12802" max="12802" width="26.42578125" style="94" customWidth="1"/>
    <col min="12803" max="12803" width="15.85546875" style="94" customWidth="1"/>
    <col min="12804" max="12804" width="13.42578125" style="94" customWidth="1"/>
    <col min="12805" max="12805" width="16.5703125" style="94" customWidth="1"/>
    <col min="12806" max="12807" width="9.140625" style="94"/>
    <col min="12808" max="12809" width="5.85546875" style="94" customWidth="1"/>
    <col min="12810" max="12810" width="7.7109375" style="94" customWidth="1"/>
    <col min="12811" max="12812" width="5.7109375" style="94" customWidth="1"/>
    <col min="12813" max="12813" width="7.7109375" style="94" customWidth="1"/>
    <col min="12814" max="12815" width="5.85546875" style="94" customWidth="1"/>
    <col min="12816" max="12816" width="7.7109375" style="94" customWidth="1"/>
    <col min="12817" max="12818" width="5.140625" style="94" customWidth="1"/>
    <col min="12819" max="12819" width="7.7109375" style="94" customWidth="1"/>
    <col min="12820" max="12821" width="5.42578125" style="94" customWidth="1"/>
    <col min="12822" max="12822" width="7.7109375" style="94" customWidth="1"/>
    <col min="12823" max="12824" width="5.5703125" style="94" customWidth="1"/>
    <col min="12825" max="12825" width="7.7109375" style="94" customWidth="1"/>
    <col min="12826" max="12827" width="5.28515625" style="94" customWidth="1"/>
    <col min="12828" max="12828" width="7.7109375" style="94" customWidth="1"/>
    <col min="12829" max="12830" width="5.42578125" style="94" customWidth="1"/>
    <col min="12831" max="12831" width="7.7109375" style="94" customWidth="1"/>
    <col min="12832" max="12833" width="5.7109375" style="94" customWidth="1"/>
    <col min="12834" max="12834" width="7.7109375" style="94" customWidth="1"/>
    <col min="12835" max="12836" width="5" style="94" customWidth="1"/>
    <col min="12837" max="12837" width="7.7109375" style="94" customWidth="1"/>
    <col min="12838" max="12839" width="5" style="94" customWidth="1"/>
    <col min="12840" max="12840" width="7.7109375" style="94" customWidth="1"/>
    <col min="12841" max="12842" width="6.140625" style="94" customWidth="1"/>
    <col min="12843" max="12843" width="7.7109375" style="94" customWidth="1"/>
    <col min="12844" max="12845" width="5.42578125" style="94" customWidth="1"/>
    <col min="12846" max="12846" width="7.7109375" style="94" customWidth="1"/>
    <col min="12847" max="12848" width="5.85546875" style="94" customWidth="1"/>
    <col min="12849" max="12849" width="7.7109375" style="94" customWidth="1"/>
    <col min="12850" max="12851" width="5.5703125" style="94" customWidth="1"/>
    <col min="12852" max="12852" width="7.7109375" style="94" customWidth="1"/>
    <col min="12853" max="12854" width="5" style="94" customWidth="1"/>
    <col min="12855" max="12855" width="7.7109375" style="94" customWidth="1"/>
    <col min="12856" max="12857" width="5.7109375" style="94" customWidth="1"/>
    <col min="12858" max="12861" width="7.7109375" style="94" customWidth="1"/>
    <col min="12862" max="12863" width="5.42578125" style="94" customWidth="1"/>
    <col min="12864" max="12864" width="7.7109375" style="94" customWidth="1"/>
    <col min="12865" max="12866" width="5.42578125" style="94" customWidth="1"/>
    <col min="12867" max="12867" width="7.7109375" style="94" customWidth="1"/>
    <col min="12868" max="12869" width="4.7109375" style="94" customWidth="1"/>
    <col min="12870" max="12870" width="7.7109375" style="94" customWidth="1"/>
    <col min="12871" max="12872" width="5.42578125" style="94" customWidth="1"/>
    <col min="12873" max="12873" width="7.7109375" style="94" customWidth="1"/>
    <col min="12874" max="12874" width="10.28515625" style="94" customWidth="1"/>
    <col min="12875" max="13056" width="9.140625" style="94"/>
    <col min="13057" max="13057" width="13.85546875" style="94" customWidth="1"/>
    <col min="13058" max="13058" width="26.42578125" style="94" customWidth="1"/>
    <col min="13059" max="13059" width="15.85546875" style="94" customWidth="1"/>
    <col min="13060" max="13060" width="13.42578125" style="94" customWidth="1"/>
    <col min="13061" max="13061" width="16.5703125" style="94" customWidth="1"/>
    <col min="13062" max="13063" width="9.140625" style="94"/>
    <col min="13064" max="13065" width="5.85546875" style="94" customWidth="1"/>
    <col min="13066" max="13066" width="7.7109375" style="94" customWidth="1"/>
    <col min="13067" max="13068" width="5.7109375" style="94" customWidth="1"/>
    <col min="13069" max="13069" width="7.7109375" style="94" customWidth="1"/>
    <col min="13070" max="13071" width="5.85546875" style="94" customWidth="1"/>
    <col min="13072" max="13072" width="7.7109375" style="94" customWidth="1"/>
    <col min="13073" max="13074" width="5.140625" style="94" customWidth="1"/>
    <col min="13075" max="13075" width="7.7109375" style="94" customWidth="1"/>
    <col min="13076" max="13077" width="5.42578125" style="94" customWidth="1"/>
    <col min="13078" max="13078" width="7.7109375" style="94" customWidth="1"/>
    <col min="13079" max="13080" width="5.5703125" style="94" customWidth="1"/>
    <col min="13081" max="13081" width="7.7109375" style="94" customWidth="1"/>
    <col min="13082" max="13083" width="5.28515625" style="94" customWidth="1"/>
    <col min="13084" max="13084" width="7.7109375" style="94" customWidth="1"/>
    <col min="13085" max="13086" width="5.42578125" style="94" customWidth="1"/>
    <col min="13087" max="13087" width="7.7109375" style="94" customWidth="1"/>
    <col min="13088" max="13089" width="5.7109375" style="94" customWidth="1"/>
    <col min="13090" max="13090" width="7.7109375" style="94" customWidth="1"/>
    <col min="13091" max="13092" width="5" style="94" customWidth="1"/>
    <col min="13093" max="13093" width="7.7109375" style="94" customWidth="1"/>
    <col min="13094" max="13095" width="5" style="94" customWidth="1"/>
    <col min="13096" max="13096" width="7.7109375" style="94" customWidth="1"/>
    <col min="13097" max="13098" width="6.140625" style="94" customWidth="1"/>
    <col min="13099" max="13099" width="7.7109375" style="94" customWidth="1"/>
    <col min="13100" max="13101" width="5.42578125" style="94" customWidth="1"/>
    <col min="13102" max="13102" width="7.7109375" style="94" customWidth="1"/>
    <col min="13103" max="13104" width="5.85546875" style="94" customWidth="1"/>
    <col min="13105" max="13105" width="7.7109375" style="94" customWidth="1"/>
    <col min="13106" max="13107" width="5.5703125" style="94" customWidth="1"/>
    <col min="13108" max="13108" width="7.7109375" style="94" customWidth="1"/>
    <col min="13109" max="13110" width="5" style="94" customWidth="1"/>
    <col min="13111" max="13111" width="7.7109375" style="94" customWidth="1"/>
    <col min="13112" max="13113" width="5.7109375" style="94" customWidth="1"/>
    <col min="13114" max="13117" width="7.7109375" style="94" customWidth="1"/>
    <col min="13118" max="13119" width="5.42578125" style="94" customWidth="1"/>
    <col min="13120" max="13120" width="7.7109375" style="94" customWidth="1"/>
    <col min="13121" max="13122" width="5.42578125" style="94" customWidth="1"/>
    <col min="13123" max="13123" width="7.7109375" style="94" customWidth="1"/>
    <col min="13124" max="13125" width="4.7109375" style="94" customWidth="1"/>
    <col min="13126" max="13126" width="7.7109375" style="94" customWidth="1"/>
    <col min="13127" max="13128" width="5.42578125" style="94" customWidth="1"/>
    <col min="13129" max="13129" width="7.7109375" style="94" customWidth="1"/>
    <col min="13130" max="13130" width="10.28515625" style="94" customWidth="1"/>
    <col min="13131" max="13312" width="9.140625" style="94"/>
    <col min="13313" max="13313" width="13.85546875" style="94" customWidth="1"/>
    <col min="13314" max="13314" width="26.42578125" style="94" customWidth="1"/>
    <col min="13315" max="13315" width="15.85546875" style="94" customWidth="1"/>
    <col min="13316" max="13316" width="13.42578125" style="94" customWidth="1"/>
    <col min="13317" max="13317" width="16.5703125" style="94" customWidth="1"/>
    <col min="13318" max="13319" width="9.140625" style="94"/>
    <col min="13320" max="13321" width="5.85546875" style="94" customWidth="1"/>
    <col min="13322" max="13322" width="7.7109375" style="94" customWidth="1"/>
    <col min="13323" max="13324" width="5.7109375" style="94" customWidth="1"/>
    <col min="13325" max="13325" width="7.7109375" style="94" customWidth="1"/>
    <col min="13326" max="13327" width="5.85546875" style="94" customWidth="1"/>
    <col min="13328" max="13328" width="7.7109375" style="94" customWidth="1"/>
    <col min="13329" max="13330" width="5.140625" style="94" customWidth="1"/>
    <col min="13331" max="13331" width="7.7109375" style="94" customWidth="1"/>
    <col min="13332" max="13333" width="5.42578125" style="94" customWidth="1"/>
    <col min="13334" max="13334" width="7.7109375" style="94" customWidth="1"/>
    <col min="13335" max="13336" width="5.5703125" style="94" customWidth="1"/>
    <col min="13337" max="13337" width="7.7109375" style="94" customWidth="1"/>
    <col min="13338" max="13339" width="5.28515625" style="94" customWidth="1"/>
    <col min="13340" max="13340" width="7.7109375" style="94" customWidth="1"/>
    <col min="13341" max="13342" width="5.42578125" style="94" customWidth="1"/>
    <col min="13343" max="13343" width="7.7109375" style="94" customWidth="1"/>
    <col min="13344" max="13345" width="5.7109375" style="94" customWidth="1"/>
    <col min="13346" max="13346" width="7.7109375" style="94" customWidth="1"/>
    <col min="13347" max="13348" width="5" style="94" customWidth="1"/>
    <col min="13349" max="13349" width="7.7109375" style="94" customWidth="1"/>
    <col min="13350" max="13351" width="5" style="94" customWidth="1"/>
    <col min="13352" max="13352" width="7.7109375" style="94" customWidth="1"/>
    <col min="13353" max="13354" width="6.140625" style="94" customWidth="1"/>
    <col min="13355" max="13355" width="7.7109375" style="94" customWidth="1"/>
    <col min="13356" max="13357" width="5.42578125" style="94" customWidth="1"/>
    <col min="13358" max="13358" width="7.7109375" style="94" customWidth="1"/>
    <col min="13359" max="13360" width="5.85546875" style="94" customWidth="1"/>
    <col min="13361" max="13361" width="7.7109375" style="94" customWidth="1"/>
    <col min="13362" max="13363" width="5.5703125" style="94" customWidth="1"/>
    <col min="13364" max="13364" width="7.7109375" style="94" customWidth="1"/>
    <col min="13365" max="13366" width="5" style="94" customWidth="1"/>
    <col min="13367" max="13367" width="7.7109375" style="94" customWidth="1"/>
    <col min="13368" max="13369" width="5.7109375" style="94" customWidth="1"/>
    <col min="13370" max="13373" width="7.7109375" style="94" customWidth="1"/>
    <col min="13374" max="13375" width="5.42578125" style="94" customWidth="1"/>
    <col min="13376" max="13376" width="7.7109375" style="94" customWidth="1"/>
    <col min="13377" max="13378" width="5.42578125" style="94" customWidth="1"/>
    <col min="13379" max="13379" width="7.7109375" style="94" customWidth="1"/>
    <col min="13380" max="13381" width="4.7109375" style="94" customWidth="1"/>
    <col min="13382" max="13382" width="7.7109375" style="94" customWidth="1"/>
    <col min="13383" max="13384" width="5.42578125" style="94" customWidth="1"/>
    <col min="13385" max="13385" width="7.7109375" style="94" customWidth="1"/>
    <col min="13386" max="13386" width="10.28515625" style="94" customWidth="1"/>
    <col min="13387" max="13568" width="9.140625" style="94"/>
    <col min="13569" max="13569" width="13.85546875" style="94" customWidth="1"/>
    <col min="13570" max="13570" width="26.42578125" style="94" customWidth="1"/>
    <col min="13571" max="13571" width="15.85546875" style="94" customWidth="1"/>
    <col min="13572" max="13572" width="13.42578125" style="94" customWidth="1"/>
    <col min="13573" max="13573" width="16.5703125" style="94" customWidth="1"/>
    <col min="13574" max="13575" width="9.140625" style="94"/>
    <col min="13576" max="13577" width="5.85546875" style="94" customWidth="1"/>
    <col min="13578" max="13578" width="7.7109375" style="94" customWidth="1"/>
    <col min="13579" max="13580" width="5.7109375" style="94" customWidth="1"/>
    <col min="13581" max="13581" width="7.7109375" style="94" customWidth="1"/>
    <col min="13582" max="13583" width="5.85546875" style="94" customWidth="1"/>
    <col min="13584" max="13584" width="7.7109375" style="94" customWidth="1"/>
    <col min="13585" max="13586" width="5.140625" style="94" customWidth="1"/>
    <col min="13587" max="13587" width="7.7109375" style="94" customWidth="1"/>
    <col min="13588" max="13589" width="5.42578125" style="94" customWidth="1"/>
    <col min="13590" max="13590" width="7.7109375" style="94" customWidth="1"/>
    <col min="13591" max="13592" width="5.5703125" style="94" customWidth="1"/>
    <col min="13593" max="13593" width="7.7109375" style="94" customWidth="1"/>
    <col min="13594" max="13595" width="5.28515625" style="94" customWidth="1"/>
    <col min="13596" max="13596" width="7.7109375" style="94" customWidth="1"/>
    <col min="13597" max="13598" width="5.42578125" style="94" customWidth="1"/>
    <col min="13599" max="13599" width="7.7109375" style="94" customWidth="1"/>
    <col min="13600" max="13601" width="5.7109375" style="94" customWidth="1"/>
    <col min="13602" max="13602" width="7.7109375" style="94" customWidth="1"/>
    <col min="13603" max="13604" width="5" style="94" customWidth="1"/>
    <col min="13605" max="13605" width="7.7109375" style="94" customWidth="1"/>
    <col min="13606" max="13607" width="5" style="94" customWidth="1"/>
    <col min="13608" max="13608" width="7.7109375" style="94" customWidth="1"/>
    <col min="13609" max="13610" width="6.140625" style="94" customWidth="1"/>
    <col min="13611" max="13611" width="7.7109375" style="94" customWidth="1"/>
    <col min="13612" max="13613" width="5.42578125" style="94" customWidth="1"/>
    <col min="13614" max="13614" width="7.7109375" style="94" customWidth="1"/>
    <col min="13615" max="13616" width="5.85546875" style="94" customWidth="1"/>
    <col min="13617" max="13617" width="7.7109375" style="94" customWidth="1"/>
    <col min="13618" max="13619" width="5.5703125" style="94" customWidth="1"/>
    <col min="13620" max="13620" width="7.7109375" style="94" customWidth="1"/>
    <col min="13621" max="13622" width="5" style="94" customWidth="1"/>
    <col min="13623" max="13623" width="7.7109375" style="94" customWidth="1"/>
    <col min="13624" max="13625" width="5.7109375" style="94" customWidth="1"/>
    <col min="13626" max="13629" width="7.7109375" style="94" customWidth="1"/>
    <col min="13630" max="13631" width="5.42578125" style="94" customWidth="1"/>
    <col min="13632" max="13632" width="7.7109375" style="94" customWidth="1"/>
    <col min="13633" max="13634" width="5.42578125" style="94" customWidth="1"/>
    <col min="13635" max="13635" width="7.7109375" style="94" customWidth="1"/>
    <col min="13636" max="13637" width="4.7109375" style="94" customWidth="1"/>
    <col min="13638" max="13638" width="7.7109375" style="94" customWidth="1"/>
    <col min="13639" max="13640" width="5.42578125" style="94" customWidth="1"/>
    <col min="13641" max="13641" width="7.7109375" style="94" customWidth="1"/>
    <col min="13642" max="13642" width="10.28515625" style="94" customWidth="1"/>
    <col min="13643" max="13824" width="9.140625" style="94"/>
    <col min="13825" max="13825" width="13.85546875" style="94" customWidth="1"/>
    <col min="13826" max="13826" width="26.42578125" style="94" customWidth="1"/>
    <col min="13827" max="13827" width="15.85546875" style="94" customWidth="1"/>
    <col min="13828" max="13828" width="13.42578125" style="94" customWidth="1"/>
    <col min="13829" max="13829" width="16.5703125" style="94" customWidth="1"/>
    <col min="13830" max="13831" width="9.140625" style="94"/>
    <col min="13832" max="13833" width="5.85546875" style="94" customWidth="1"/>
    <col min="13834" max="13834" width="7.7109375" style="94" customWidth="1"/>
    <col min="13835" max="13836" width="5.7109375" style="94" customWidth="1"/>
    <col min="13837" max="13837" width="7.7109375" style="94" customWidth="1"/>
    <col min="13838" max="13839" width="5.85546875" style="94" customWidth="1"/>
    <col min="13840" max="13840" width="7.7109375" style="94" customWidth="1"/>
    <col min="13841" max="13842" width="5.140625" style="94" customWidth="1"/>
    <col min="13843" max="13843" width="7.7109375" style="94" customWidth="1"/>
    <col min="13844" max="13845" width="5.42578125" style="94" customWidth="1"/>
    <col min="13846" max="13846" width="7.7109375" style="94" customWidth="1"/>
    <col min="13847" max="13848" width="5.5703125" style="94" customWidth="1"/>
    <col min="13849" max="13849" width="7.7109375" style="94" customWidth="1"/>
    <col min="13850" max="13851" width="5.28515625" style="94" customWidth="1"/>
    <col min="13852" max="13852" width="7.7109375" style="94" customWidth="1"/>
    <col min="13853" max="13854" width="5.42578125" style="94" customWidth="1"/>
    <col min="13855" max="13855" width="7.7109375" style="94" customWidth="1"/>
    <col min="13856" max="13857" width="5.7109375" style="94" customWidth="1"/>
    <col min="13858" max="13858" width="7.7109375" style="94" customWidth="1"/>
    <col min="13859" max="13860" width="5" style="94" customWidth="1"/>
    <col min="13861" max="13861" width="7.7109375" style="94" customWidth="1"/>
    <col min="13862" max="13863" width="5" style="94" customWidth="1"/>
    <col min="13864" max="13864" width="7.7109375" style="94" customWidth="1"/>
    <col min="13865" max="13866" width="6.140625" style="94" customWidth="1"/>
    <col min="13867" max="13867" width="7.7109375" style="94" customWidth="1"/>
    <col min="13868" max="13869" width="5.42578125" style="94" customWidth="1"/>
    <col min="13870" max="13870" width="7.7109375" style="94" customWidth="1"/>
    <col min="13871" max="13872" width="5.85546875" style="94" customWidth="1"/>
    <col min="13873" max="13873" width="7.7109375" style="94" customWidth="1"/>
    <col min="13874" max="13875" width="5.5703125" style="94" customWidth="1"/>
    <col min="13876" max="13876" width="7.7109375" style="94" customWidth="1"/>
    <col min="13877" max="13878" width="5" style="94" customWidth="1"/>
    <col min="13879" max="13879" width="7.7109375" style="94" customWidth="1"/>
    <col min="13880" max="13881" width="5.7109375" style="94" customWidth="1"/>
    <col min="13882" max="13885" width="7.7109375" style="94" customWidth="1"/>
    <col min="13886" max="13887" width="5.42578125" style="94" customWidth="1"/>
    <col min="13888" max="13888" width="7.7109375" style="94" customWidth="1"/>
    <col min="13889" max="13890" width="5.42578125" style="94" customWidth="1"/>
    <col min="13891" max="13891" width="7.7109375" style="94" customWidth="1"/>
    <col min="13892" max="13893" width="4.7109375" style="94" customWidth="1"/>
    <col min="13894" max="13894" width="7.7109375" style="94" customWidth="1"/>
    <col min="13895" max="13896" width="5.42578125" style="94" customWidth="1"/>
    <col min="13897" max="13897" width="7.7109375" style="94" customWidth="1"/>
    <col min="13898" max="13898" width="10.28515625" style="94" customWidth="1"/>
    <col min="13899" max="14080" width="9.140625" style="94"/>
    <col min="14081" max="14081" width="13.85546875" style="94" customWidth="1"/>
    <col min="14082" max="14082" width="26.42578125" style="94" customWidth="1"/>
    <col min="14083" max="14083" width="15.85546875" style="94" customWidth="1"/>
    <col min="14084" max="14084" width="13.42578125" style="94" customWidth="1"/>
    <col min="14085" max="14085" width="16.5703125" style="94" customWidth="1"/>
    <col min="14086" max="14087" width="9.140625" style="94"/>
    <col min="14088" max="14089" width="5.85546875" style="94" customWidth="1"/>
    <col min="14090" max="14090" width="7.7109375" style="94" customWidth="1"/>
    <col min="14091" max="14092" width="5.7109375" style="94" customWidth="1"/>
    <col min="14093" max="14093" width="7.7109375" style="94" customWidth="1"/>
    <col min="14094" max="14095" width="5.85546875" style="94" customWidth="1"/>
    <col min="14096" max="14096" width="7.7109375" style="94" customWidth="1"/>
    <col min="14097" max="14098" width="5.140625" style="94" customWidth="1"/>
    <col min="14099" max="14099" width="7.7109375" style="94" customWidth="1"/>
    <col min="14100" max="14101" width="5.42578125" style="94" customWidth="1"/>
    <col min="14102" max="14102" width="7.7109375" style="94" customWidth="1"/>
    <col min="14103" max="14104" width="5.5703125" style="94" customWidth="1"/>
    <col min="14105" max="14105" width="7.7109375" style="94" customWidth="1"/>
    <col min="14106" max="14107" width="5.28515625" style="94" customWidth="1"/>
    <col min="14108" max="14108" width="7.7109375" style="94" customWidth="1"/>
    <col min="14109" max="14110" width="5.42578125" style="94" customWidth="1"/>
    <col min="14111" max="14111" width="7.7109375" style="94" customWidth="1"/>
    <col min="14112" max="14113" width="5.7109375" style="94" customWidth="1"/>
    <col min="14114" max="14114" width="7.7109375" style="94" customWidth="1"/>
    <col min="14115" max="14116" width="5" style="94" customWidth="1"/>
    <col min="14117" max="14117" width="7.7109375" style="94" customWidth="1"/>
    <col min="14118" max="14119" width="5" style="94" customWidth="1"/>
    <col min="14120" max="14120" width="7.7109375" style="94" customWidth="1"/>
    <col min="14121" max="14122" width="6.140625" style="94" customWidth="1"/>
    <col min="14123" max="14123" width="7.7109375" style="94" customWidth="1"/>
    <col min="14124" max="14125" width="5.42578125" style="94" customWidth="1"/>
    <col min="14126" max="14126" width="7.7109375" style="94" customWidth="1"/>
    <col min="14127" max="14128" width="5.85546875" style="94" customWidth="1"/>
    <col min="14129" max="14129" width="7.7109375" style="94" customWidth="1"/>
    <col min="14130" max="14131" width="5.5703125" style="94" customWidth="1"/>
    <col min="14132" max="14132" width="7.7109375" style="94" customWidth="1"/>
    <col min="14133" max="14134" width="5" style="94" customWidth="1"/>
    <col min="14135" max="14135" width="7.7109375" style="94" customWidth="1"/>
    <col min="14136" max="14137" width="5.7109375" style="94" customWidth="1"/>
    <col min="14138" max="14141" width="7.7109375" style="94" customWidth="1"/>
    <col min="14142" max="14143" width="5.42578125" style="94" customWidth="1"/>
    <col min="14144" max="14144" width="7.7109375" style="94" customWidth="1"/>
    <col min="14145" max="14146" width="5.42578125" style="94" customWidth="1"/>
    <col min="14147" max="14147" width="7.7109375" style="94" customWidth="1"/>
    <col min="14148" max="14149" width="4.7109375" style="94" customWidth="1"/>
    <col min="14150" max="14150" width="7.7109375" style="94" customWidth="1"/>
    <col min="14151" max="14152" width="5.42578125" style="94" customWidth="1"/>
    <col min="14153" max="14153" width="7.7109375" style="94" customWidth="1"/>
    <col min="14154" max="14154" width="10.28515625" style="94" customWidth="1"/>
    <col min="14155" max="14336" width="9.140625" style="94"/>
    <col min="14337" max="14337" width="13.85546875" style="94" customWidth="1"/>
    <col min="14338" max="14338" width="26.42578125" style="94" customWidth="1"/>
    <col min="14339" max="14339" width="15.85546875" style="94" customWidth="1"/>
    <col min="14340" max="14340" width="13.42578125" style="94" customWidth="1"/>
    <col min="14341" max="14341" width="16.5703125" style="94" customWidth="1"/>
    <col min="14342" max="14343" width="9.140625" style="94"/>
    <col min="14344" max="14345" width="5.85546875" style="94" customWidth="1"/>
    <col min="14346" max="14346" width="7.7109375" style="94" customWidth="1"/>
    <col min="14347" max="14348" width="5.7109375" style="94" customWidth="1"/>
    <col min="14349" max="14349" width="7.7109375" style="94" customWidth="1"/>
    <col min="14350" max="14351" width="5.85546875" style="94" customWidth="1"/>
    <col min="14352" max="14352" width="7.7109375" style="94" customWidth="1"/>
    <col min="14353" max="14354" width="5.140625" style="94" customWidth="1"/>
    <col min="14355" max="14355" width="7.7109375" style="94" customWidth="1"/>
    <col min="14356" max="14357" width="5.42578125" style="94" customWidth="1"/>
    <col min="14358" max="14358" width="7.7109375" style="94" customWidth="1"/>
    <col min="14359" max="14360" width="5.5703125" style="94" customWidth="1"/>
    <col min="14361" max="14361" width="7.7109375" style="94" customWidth="1"/>
    <col min="14362" max="14363" width="5.28515625" style="94" customWidth="1"/>
    <col min="14364" max="14364" width="7.7109375" style="94" customWidth="1"/>
    <col min="14365" max="14366" width="5.42578125" style="94" customWidth="1"/>
    <col min="14367" max="14367" width="7.7109375" style="94" customWidth="1"/>
    <col min="14368" max="14369" width="5.7109375" style="94" customWidth="1"/>
    <col min="14370" max="14370" width="7.7109375" style="94" customWidth="1"/>
    <col min="14371" max="14372" width="5" style="94" customWidth="1"/>
    <col min="14373" max="14373" width="7.7109375" style="94" customWidth="1"/>
    <col min="14374" max="14375" width="5" style="94" customWidth="1"/>
    <col min="14376" max="14376" width="7.7109375" style="94" customWidth="1"/>
    <col min="14377" max="14378" width="6.140625" style="94" customWidth="1"/>
    <col min="14379" max="14379" width="7.7109375" style="94" customWidth="1"/>
    <col min="14380" max="14381" width="5.42578125" style="94" customWidth="1"/>
    <col min="14382" max="14382" width="7.7109375" style="94" customWidth="1"/>
    <col min="14383" max="14384" width="5.85546875" style="94" customWidth="1"/>
    <col min="14385" max="14385" width="7.7109375" style="94" customWidth="1"/>
    <col min="14386" max="14387" width="5.5703125" style="94" customWidth="1"/>
    <col min="14388" max="14388" width="7.7109375" style="94" customWidth="1"/>
    <col min="14389" max="14390" width="5" style="94" customWidth="1"/>
    <col min="14391" max="14391" width="7.7109375" style="94" customWidth="1"/>
    <col min="14392" max="14393" width="5.7109375" style="94" customWidth="1"/>
    <col min="14394" max="14397" width="7.7109375" style="94" customWidth="1"/>
    <col min="14398" max="14399" width="5.42578125" style="94" customWidth="1"/>
    <col min="14400" max="14400" width="7.7109375" style="94" customWidth="1"/>
    <col min="14401" max="14402" width="5.42578125" style="94" customWidth="1"/>
    <col min="14403" max="14403" width="7.7109375" style="94" customWidth="1"/>
    <col min="14404" max="14405" width="4.7109375" style="94" customWidth="1"/>
    <col min="14406" max="14406" width="7.7109375" style="94" customWidth="1"/>
    <col min="14407" max="14408" width="5.42578125" style="94" customWidth="1"/>
    <col min="14409" max="14409" width="7.7109375" style="94" customWidth="1"/>
    <col min="14410" max="14410" width="10.28515625" style="94" customWidth="1"/>
    <col min="14411" max="14592" width="9.140625" style="94"/>
    <col min="14593" max="14593" width="13.85546875" style="94" customWidth="1"/>
    <col min="14594" max="14594" width="26.42578125" style="94" customWidth="1"/>
    <col min="14595" max="14595" width="15.85546875" style="94" customWidth="1"/>
    <col min="14596" max="14596" width="13.42578125" style="94" customWidth="1"/>
    <col min="14597" max="14597" width="16.5703125" style="94" customWidth="1"/>
    <col min="14598" max="14599" width="9.140625" style="94"/>
    <col min="14600" max="14601" width="5.85546875" style="94" customWidth="1"/>
    <col min="14602" max="14602" width="7.7109375" style="94" customWidth="1"/>
    <col min="14603" max="14604" width="5.7109375" style="94" customWidth="1"/>
    <col min="14605" max="14605" width="7.7109375" style="94" customWidth="1"/>
    <col min="14606" max="14607" width="5.85546875" style="94" customWidth="1"/>
    <col min="14608" max="14608" width="7.7109375" style="94" customWidth="1"/>
    <col min="14609" max="14610" width="5.140625" style="94" customWidth="1"/>
    <col min="14611" max="14611" width="7.7109375" style="94" customWidth="1"/>
    <col min="14612" max="14613" width="5.42578125" style="94" customWidth="1"/>
    <col min="14614" max="14614" width="7.7109375" style="94" customWidth="1"/>
    <col min="14615" max="14616" width="5.5703125" style="94" customWidth="1"/>
    <col min="14617" max="14617" width="7.7109375" style="94" customWidth="1"/>
    <col min="14618" max="14619" width="5.28515625" style="94" customWidth="1"/>
    <col min="14620" max="14620" width="7.7109375" style="94" customWidth="1"/>
    <col min="14621" max="14622" width="5.42578125" style="94" customWidth="1"/>
    <col min="14623" max="14623" width="7.7109375" style="94" customWidth="1"/>
    <col min="14624" max="14625" width="5.7109375" style="94" customWidth="1"/>
    <col min="14626" max="14626" width="7.7109375" style="94" customWidth="1"/>
    <col min="14627" max="14628" width="5" style="94" customWidth="1"/>
    <col min="14629" max="14629" width="7.7109375" style="94" customWidth="1"/>
    <col min="14630" max="14631" width="5" style="94" customWidth="1"/>
    <col min="14632" max="14632" width="7.7109375" style="94" customWidth="1"/>
    <col min="14633" max="14634" width="6.140625" style="94" customWidth="1"/>
    <col min="14635" max="14635" width="7.7109375" style="94" customWidth="1"/>
    <col min="14636" max="14637" width="5.42578125" style="94" customWidth="1"/>
    <col min="14638" max="14638" width="7.7109375" style="94" customWidth="1"/>
    <col min="14639" max="14640" width="5.85546875" style="94" customWidth="1"/>
    <col min="14641" max="14641" width="7.7109375" style="94" customWidth="1"/>
    <col min="14642" max="14643" width="5.5703125" style="94" customWidth="1"/>
    <col min="14644" max="14644" width="7.7109375" style="94" customWidth="1"/>
    <col min="14645" max="14646" width="5" style="94" customWidth="1"/>
    <col min="14647" max="14647" width="7.7109375" style="94" customWidth="1"/>
    <col min="14648" max="14649" width="5.7109375" style="94" customWidth="1"/>
    <col min="14650" max="14653" width="7.7109375" style="94" customWidth="1"/>
    <col min="14654" max="14655" width="5.42578125" style="94" customWidth="1"/>
    <col min="14656" max="14656" width="7.7109375" style="94" customWidth="1"/>
    <col min="14657" max="14658" width="5.42578125" style="94" customWidth="1"/>
    <col min="14659" max="14659" width="7.7109375" style="94" customWidth="1"/>
    <col min="14660" max="14661" width="4.7109375" style="94" customWidth="1"/>
    <col min="14662" max="14662" width="7.7109375" style="94" customWidth="1"/>
    <col min="14663" max="14664" width="5.42578125" style="94" customWidth="1"/>
    <col min="14665" max="14665" width="7.7109375" style="94" customWidth="1"/>
    <col min="14666" max="14666" width="10.28515625" style="94" customWidth="1"/>
    <col min="14667" max="14848" width="9.140625" style="94"/>
    <col min="14849" max="14849" width="13.85546875" style="94" customWidth="1"/>
    <col min="14850" max="14850" width="26.42578125" style="94" customWidth="1"/>
    <col min="14851" max="14851" width="15.85546875" style="94" customWidth="1"/>
    <col min="14852" max="14852" width="13.42578125" style="94" customWidth="1"/>
    <col min="14853" max="14853" width="16.5703125" style="94" customWidth="1"/>
    <col min="14854" max="14855" width="9.140625" style="94"/>
    <col min="14856" max="14857" width="5.85546875" style="94" customWidth="1"/>
    <col min="14858" max="14858" width="7.7109375" style="94" customWidth="1"/>
    <col min="14859" max="14860" width="5.7109375" style="94" customWidth="1"/>
    <col min="14861" max="14861" width="7.7109375" style="94" customWidth="1"/>
    <col min="14862" max="14863" width="5.85546875" style="94" customWidth="1"/>
    <col min="14864" max="14864" width="7.7109375" style="94" customWidth="1"/>
    <col min="14865" max="14866" width="5.140625" style="94" customWidth="1"/>
    <col min="14867" max="14867" width="7.7109375" style="94" customWidth="1"/>
    <col min="14868" max="14869" width="5.42578125" style="94" customWidth="1"/>
    <col min="14870" max="14870" width="7.7109375" style="94" customWidth="1"/>
    <col min="14871" max="14872" width="5.5703125" style="94" customWidth="1"/>
    <col min="14873" max="14873" width="7.7109375" style="94" customWidth="1"/>
    <col min="14874" max="14875" width="5.28515625" style="94" customWidth="1"/>
    <col min="14876" max="14876" width="7.7109375" style="94" customWidth="1"/>
    <col min="14877" max="14878" width="5.42578125" style="94" customWidth="1"/>
    <col min="14879" max="14879" width="7.7109375" style="94" customWidth="1"/>
    <col min="14880" max="14881" width="5.7109375" style="94" customWidth="1"/>
    <col min="14882" max="14882" width="7.7109375" style="94" customWidth="1"/>
    <col min="14883" max="14884" width="5" style="94" customWidth="1"/>
    <col min="14885" max="14885" width="7.7109375" style="94" customWidth="1"/>
    <col min="14886" max="14887" width="5" style="94" customWidth="1"/>
    <col min="14888" max="14888" width="7.7109375" style="94" customWidth="1"/>
    <col min="14889" max="14890" width="6.140625" style="94" customWidth="1"/>
    <col min="14891" max="14891" width="7.7109375" style="94" customWidth="1"/>
    <col min="14892" max="14893" width="5.42578125" style="94" customWidth="1"/>
    <col min="14894" max="14894" width="7.7109375" style="94" customWidth="1"/>
    <col min="14895" max="14896" width="5.85546875" style="94" customWidth="1"/>
    <col min="14897" max="14897" width="7.7109375" style="94" customWidth="1"/>
    <col min="14898" max="14899" width="5.5703125" style="94" customWidth="1"/>
    <col min="14900" max="14900" width="7.7109375" style="94" customWidth="1"/>
    <col min="14901" max="14902" width="5" style="94" customWidth="1"/>
    <col min="14903" max="14903" width="7.7109375" style="94" customWidth="1"/>
    <col min="14904" max="14905" width="5.7109375" style="94" customWidth="1"/>
    <col min="14906" max="14909" width="7.7109375" style="94" customWidth="1"/>
    <col min="14910" max="14911" width="5.42578125" style="94" customWidth="1"/>
    <col min="14912" max="14912" width="7.7109375" style="94" customWidth="1"/>
    <col min="14913" max="14914" width="5.42578125" style="94" customWidth="1"/>
    <col min="14915" max="14915" width="7.7109375" style="94" customWidth="1"/>
    <col min="14916" max="14917" width="4.7109375" style="94" customWidth="1"/>
    <col min="14918" max="14918" width="7.7109375" style="94" customWidth="1"/>
    <col min="14919" max="14920" width="5.42578125" style="94" customWidth="1"/>
    <col min="14921" max="14921" width="7.7109375" style="94" customWidth="1"/>
    <col min="14922" max="14922" width="10.28515625" style="94" customWidth="1"/>
    <col min="14923" max="15104" width="9.140625" style="94"/>
    <col min="15105" max="15105" width="13.85546875" style="94" customWidth="1"/>
    <col min="15106" max="15106" width="26.42578125" style="94" customWidth="1"/>
    <col min="15107" max="15107" width="15.85546875" style="94" customWidth="1"/>
    <col min="15108" max="15108" width="13.42578125" style="94" customWidth="1"/>
    <col min="15109" max="15109" width="16.5703125" style="94" customWidth="1"/>
    <col min="15110" max="15111" width="9.140625" style="94"/>
    <col min="15112" max="15113" width="5.85546875" style="94" customWidth="1"/>
    <col min="15114" max="15114" width="7.7109375" style="94" customWidth="1"/>
    <col min="15115" max="15116" width="5.7109375" style="94" customWidth="1"/>
    <col min="15117" max="15117" width="7.7109375" style="94" customWidth="1"/>
    <col min="15118" max="15119" width="5.85546875" style="94" customWidth="1"/>
    <col min="15120" max="15120" width="7.7109375" style="94" customWidth="1"/>
    <col min="15121" max="15122" width="5.140625" style="94" customWidth="1"/>
    <col min="15123" max="15123" width="7.7109375" style="94" customWidth="1"/>
    <col min="15124" max="15125" width="5.42578125" style="94" customWidth="1"/>
    <col min="15126" max="15126" width="7.7109375" style="94" customWidth="1"/>
    <col min="15127" max="15128" width="5.5703125" style="94" customWidth="1"/>
    <col min="15129" max="15129" width="7.7109375" style="94" customWidth="1"/>
    <col min="15130" max="15131" width="5.28515625" style="94" customWidth="1"/>
    <col min="15132" max="15132" width="7.7109375" style="94" customWidth="1"/>
    <col min="15133" max="15134" width="5.42578125" style="94" customWidth="1"/>
    <col min="15135" max="15135" width="7.7109375" style="94" customWidth="1"/>
    <col min="15136" max="15137" width="5.7109375" style="94" customWidth="1"/>
    <col min="15138" max="15138" width="7.7109375" style="94" customWidth="1"/>
    <col min="15139" max="15140" width="5" style="94" customWidth="1"/>
    <col min="15141" max="15141" width="7.7109375" style="94" customWidth="1"/>
    <col min="15142" max="15143" width="5" style="94" customWidth="1"/>
    <col min="15144" max="15144" width="7.7109375" style="94" customWidth="1"/>
    <col min="15145" max="15146" width="6.140625" style="94" customWidth="1"/>
    <col min="15147" max="15147" width="7.7109375" style="94" customWidth="1"/>
    <col min="15148" max="15149" width="5.42578125" style="94" customWidth="1"/>
    <col min="15150" max="15150" width="7.7109375" style="94" customWidth="1"/>
    <col min="15151" max="15152" width="5.85546875" style="94" customWidth="1"/>
    <col min="15153" max="15153" width="7.7109375" style="94" customWidth="1"/>
    <col min="15154" max="15155" width="5.5703125" style="94" customWidth="1"/>
    <col min="15156" max="15156" width="7.7109375" style="94" customWidth="1"/>
    <col min="15157" max="15158" width="5" style="94" customWidth="1"/>
    <col min="15159" max="15159" width="7.7109375" style="94" customWidth="1"/>
    <col min="15160" max="15161" width="5.7109375" style="94" customWidth="1"/>
    <col min="15162" max="15165" width="7.7109375" style="94" customWidth="1"/>
    <col min="15166" max="15167" width="5.42578125" style="94" customWidth="1"/>
    <col min="15168" max="15168" width="7.7109375" style="94" customWidth="1"/>
    <col min="15169" max="15170" width="5.42578125" style="94" customWidth="1"/>
    <col min="15171" max="15171" width="7.7109375" style="94" customWidth="1"/>
    <col min="15172" max="15173" width="4.7109375" style="94" customWidth="1"/>
    <col min="15174" max="15174" width="7.7109375" style="94" customWidth="1"/>
    <col min="15175" max="15176" width="5.42578125" style="94" customWidth="1"/>
    <col min="15177" max="15177" width="7.7109375" style="94" customWidth="1"/>
    <col min="15178" max="15178" width="10.28515625" style="94" customWidth="1"/>
    <col min="15179" max="15360" width="9.140625" style="94"/>
    <col min="15361" max="15361" width="13.85546875" style="94" customWidth="1"/>
    <col min="15362" max="15362" width="26.42578125" style="94" customWidth="1"/>
    <col min="15363" max="15363" width="15.85546875" style="94" customWidth="1"/>
    <col min="15364" max="15364" width="13.42578125" style="94" customWidth="1"/>
    <col min="15365" max="15365" width="16.5703125" style="94" customWidth="1"/>
    <col min="15366" max="15367" width="9.140625" style="94"/>
    <col min="15368" max="15369" width="5.85546875" style="94" customWidth="1"/>
    <col min="15370" max="15370" width="7.7109375" style="94" customWidth="1"/>
    <col min="15371" max="15372" width="5.7109375" style="94" customWidth="1"/>
    <col min="15373" max="15373" width="7.7109375" style="94" customWidth="1"/>
    <col min="15374" max="15375" width="5.85546875" style="94" customWidth="1"/>
    <col min="15376" max="15376" width="7.7109375" style="94" customWidth="1"/>
    <col min="15377" max="15378" width="5.140625" style="94" customWidth="1"/>
    <col min="15379" max="15379" width="7.7109375" style="94" customWidth="1"/>
    <col min="15380" max="15381" width="5.42578125" style="94" customWidth="1"/>
    <col min="15382" max="15382" width="7.7109375" style="94" customWidth="1"/>
    <col min="15383" max="15384" width="5.5703125" style="94" customWidth="1"/>
    <col min="15385" max="15385" width="7.7109375" style="94" customWidth="1"/>
    <col min="15386" max="15387" width="5.28515625" style="94" customWidth="1"/>
    <col min="15388" max="15388" width="7.7109375" style="94" customWidth="1"/>
    <col min="15389" max="15390" width="5.42578125" style="94" customWidth="1"/>
    <col min="15391" max="15391" width="7.7109375" style="94" customWidth="1"/>
    <col min="15392" max="15393" width="5.7109375" style="94" customWidth="1"/>
    <col min="15394" max="15394" width="7.7109375" style="94" customWidth="1"/>
    <col min="15395" max="15396" width="5" style="94" customWidth="1"/>
    <col min="15397" max="15397" width="7.7109375" style="94" customWidth="1"/>
    <col min="15398" max="15399" width="5" style="94" customWidth="1"/>
    <col min="15400" max="15400" width="7.7109375" style="94" customWidth="1"/>
    <col min="15401" max="15402" width="6.140625" style="94" customWidth="1"/>
    <col min="15403" max="15403" width="7.7109375" style="94" customWidth="1"/>
    <col min="15404" max="15405" width="5.42578125" style="94" customWidth="1"/>
    <col min="15406" max="15406" width="7.7109375" style="94" customWidth="1"/>
    <col min="15407" max="15408" width="5.85546875" style="94" customWidth="1"/>
    <col min="15409" max="15409" width="7.7109375" style="94" customWidth="1"/>
    <col min="15410" max="15411" width="5.5703125" style="94" customWidth="1"/>
    <col min="15412" max="15412" width="7.7109375" style="94" customWidth="1"/>
    <col min="15413" max="15414" width="5" style="94" customWidth="1"/>
    <col min="15415" max="15415" width="7.7109375" style="94" customWidth="1"/>
    <col min="15416" max="15417" width="5.7109375" style="94" customWidth="1"/>
    <col min="15418" max="15421" width="7.7109375" style="94" customWidth="1"/>
    <col min="15422" max="15423" width="5.42578125" style="94" customWidth="1"/>
    <col min="15424" max="15424" width="7.7109375" style="94" customWidth="1"/>
    <col min="15425" max="15426" width="5.42578125" style="94" customWidth="1"/>
    <col min="15427" max="15427" width="7.7109375" style="94" customWidth="1"/>
    <col min="15428" max="15429" width="4.7109375" style="94" customWidth="1"/>
    <col min="15430" max="15430" width="7.7109375" style="94" customWidth="1"/>
    <col min="15431" max="15432" width="5.42578125" style="94" customWidth="1"/>
    <col min="15433" max="15433" width="7.7109375" style="94" customWidth="1"/>
    <col min="15434" max="15434" width="10.28515625" style="94" customWidth="1"/>
    <col min="15435" max="15616" width="9.140625" style="94"/>
    <col min="15617" max="15617" width="13.85546875" style="94" customWidth="1"/>
    <col min="15618" max="15618" width="26.42578125" style="94" customWidth="1"/>
    <col min="15619" max="15619" width="15.85546875" style="94" customWidth="1"/>
    <col min="15620" max="15620" width="13.42578125" style="94" customWidth="1"/>
    <col min="15621" max="15621" width="16.5703125" style="94" customWidth="1"/>
    <col min="15622" max="15623" width="9.140625" style="94"/>
    <col min="15624" max="15625" width="5.85546875" style="94" customWidth="1"/>
    <col min="15626" max="15626" width="7.7109375" style="94" customWidth="1"/>
    <col min="15627" max="15628" width="5.7109375" style="94" customWidth="1"/>
    <col min="15629" max="15629" width="7.7109375" style="94" customWidth="1"/>
    <col min="15630" max="15631" width="5.85546875" style="94" customWidth="1"/>
    <col min="15632" max="15632" width="7.7109375" style="94" customWidth="1"/>
    <col min="15633" max="15634" width="5.140625" style="94" customWidth="1"/>
    <col min="15635" max="15635" width="7.7109375" style="94" customWidth="1"/>
    <col min="15636" max="15637" width="5.42578125" style="94" customWidth="1"/>
    <col min="15638" max="15638" width="7.7109375" style="94" customWidth="1"/>
    <col min="15639" max="15640" width="5.5703125" style="94" customWidth="1"/>
    <col min="15641" max="15641" width="7.7109375" style="94" customWidth="1"/>
    <col min="15642" max="15643" width="5.28515625" style="94" customWidth="1"/>
    <col min="15644" max="15644" width="7.7109375" style="94" customWidth="1"/>
    <col min="15645" max="15646" width="5.42578125" style="94" customWidth="1"/>
    <col min="15647" max="15647" width="7.7109375" style="94" customWidth="1"/>
    <col min="15648" max="15649" width="5.7109375" style="94" customWidth="1"/>
    <col min="15650" max="15650" width="7.7109375" style="94" customWidth="1"/>
    <col min="15651" max="15652" width="5" style="94" customWidth="1"/>
    <col min="15653" max="15653" width="7.7109375" style="94" customWidth="1"/>
    <col min="15654" max="15655" width="5" style="94" customWidth="1"/>
    <col min="15656" max="15656" width="7.7109375" style="94" customWidth="1"/>
    <col min="15657" max="15658" width="6.140625" style="94" customWidth="1"/>
    <col min="15659" max="15659" width="7.7109375" style="94" customWidth="1"/>
    <col min="15660" max="15661" width="5.42578125" style="94" customWidth="1"/>
    <col min="15662" max="15662" width="7.7109375" style="94" customWidth="1"/>
    <col min="15663" max="15664" width="5.85546875" style="94" customWidth="1"/>
    <col min="15665" max="15665" width="7.7109375" style="94" customWidth="1"/>
    <col min="15666" max="15667" width="5.5703125" style="94" customWidth="1"/>
    <col min="15668" max="15668" width="7.7109375" style="94" customWidth="1"/>
    <col min="15669" max="15670" width="5" style="94" customWidth="1"/>
    <col min="15671" max="15671" width="7.7109375" style="94" customWidth="1"/>
    <col min="15672" max="15673" width="5.7109375" style="94" customWidth="1"/>
    <col min="15674" max="15677" width="7.7109375" style="94" customWidth="1"/>
    <col min="15678" max="15679" width="5.42578125" style="94" customWidth="1"/>
    <col min="15680" max="15680" width="7.7109375" style="94" customWidth="1"/>
    <col min="15681" max="15682" width="5.42578125" style="94" customWidth="1"/>
    <col min="15683" max="15683" width="7.7109375" style="94" customWidth="1"/>
    <col min="15684" max="15685" width="4.7109375" style="94" customWidth="1"/>
    <col min="15686" max="15686" width="7.7109375" style="94" customWidth="1"/>
    <col min="15687" max="15688" width="5.42578125" style="94" customWidth="1"/>
    <col min="15689" max="15689" width="7.7109375" style="94" customWidth="1"/>
    <col min="15690" max="15690" width="10.28515625" style="94" customWidth="1"/>
    <col min="15691" max="15872" width="9.140625" style="94"/>
    <col min="15873" max="15873" width="13.85546875" style="94" customWidth="1"/>
    <col min="15874" max="15874" width="26.42578125" style="94" customWidth="1"/>
    <col min="15875" max="15875" width="15.85546875" style="94" customWidth="1"/>
    <col min="15876" max="15876" width="13.42578125" style="94" customWidth="1"/>
    <col min="15877" max="15877" width="16.5703125" style="94" customWidth="1"/>
    <col min="15878" max="15879" width="9.140625" style="94"/>
    <col min="15880" max="15881" width="5.85546875" style="94" customWidth="1"/>
    <col min="15882" max="15882" width="7.7109375" style="94" customWidth="1"/>
    <col min="15883" max="15884" width="5.7109375" style="94" customWidth="1"/>
    <col min="15885" max="15885" width="7.7109375" style="94" customWidth="1"/>
    <col min="15886" max="15887" width="5.85546875" style="94" customWidth="1"/>
    <col min="15888" max="15888" width="7.7109375" style="94" customWidth="1"/>
    <col min="15889" max="15890" width="5.140625" style="94" customWidth="1"/>
    <col min="15891" max="15891" width="7.7109375" style="94" customWidth="1"/>
    <col min="15892" max="15893" width="5.42578125" style="94" customWidth="1"/>
    <col min="15894" max="15894" width="7.7109375" style="94" customWidth="1"/>
    <col min="15895" max="15896" width="5.5703125" style="94" customWidth="1"/>
    <col min="15897" max="15897" width="7.7109375" style="94" customWidth="1"/>
    <col min="15898" max="15899" width="5.28515625" style="94" customWidth="1"/>
    <col min="15900" max="15900" width="7.7109375" style="94" customWidth="1"/>
    <col min="15901" max="15902" width="5.42578125" style="94" customWidth="1"/>
    <col min="15903" max="15903" width="7.7109375" style="94" customWidth="1"/>
    <col min="15904" max="15905" width="5.7109375" style="94" customWidth="1"/>
    <col min="15906" max="15906" width="7.7109375" style="94" customWidth="1"/>
    <col min="15907" max="15908" width="5" style="94" customWidth="1"/>
    <col min="15909" max="15909" width="7.7109375" style="94" customWidth="1"/>
    <col min="15910" max="15911" width="5" style="94" customWidth="1"/>
    <col min="15912" max="15912" width="7.7109375" style="94" customWidth="1"/>
    <col min="15913" max="15914" width="6.140625" style="94" customWidth="1"/>
    <col min="15915" max="15915" width="7.7109375" style="94" customWidth="1"/>
    <col min="15916" max="15917" width="5.42578125" style="94" customWidth="1"/>
    <col min="15918" max="15918" width="7.7109375" style="94" customWidth="1"/>
    <col min="15919" max="15920" width="5.85546875" style="94" customWidth="1"/>
    <col min="15921" max="15921" width="7.7109375" style="94" customWidth="1"/>
    <col min="15922" max="15923" width="5.5703125" style="94" customWidth="1"/>
    <col min="15924" max="15924" width="7.7109375" style="94" customWidth="1"/>
    <col min="15925" max="15926" width="5" style="94" customWidth="1"/>
    <col min="15927" max="15927" width="7.7109375" style="94" customWidth="1"/>
    <col min="15928" max="15929" width="5.7109375" style="94" customWidth="1"/>
    <col min="15930" max="15933" width="7.7109375" style="94" customWidth="1"/>
    <col min="15934" max="15935" width="5.42578125" style="94" customWidth="1"/>
    <col min="15936" max="15936" width="7.7109375" style="94" customWidth="1"/>
    <col min="15937" max="15938" width="5.42578125" style="94" customWidth="1"/>
    <col min="15939" max="15939" width="7.7109375" style="94" customWidth="1"/>
    <col min="15940" max="15941" width="4.7109375" style="94" customWidth="1"/>
    <col min="15942" max="15942" width="7.7109375" style="94" customWidth="1"/>
    <col min="15943" max="15944" width="5.42578125" style="94" customWidth="1"/>
    <col min="15945" max="15945" width="7.7109375" style="94" customWidth="1"/>
    <col min="15946" max="15946" width="10.28515625" style="94" customWidth="1"/>
    <col min="15947" max="16128" width="9.140625" style="94"/>
    <col min="16129" max="16129" width="13.85546875" style="94" customWidth="1"/>
    <col min="16130" max="16130" width="26.42578125" style="94" customWidth="1"/>
    <col min="16131" max="16131" width="15.85546875" style="94" customWidth="1"/>
    <col min="16132" max="16132" width="13.42578125" style="94" customWidth="1"/>
    <col min="16133" max="16133" width="16.5703125" style="94" customWidth="1"/>
    <col min="16134" max="16135" width="9.140625" style="94"/>
    <col min="16136" max="16137" width="5.85546875" style="94" customWidth="1"/>
    <col min="16138" max="16138" width="7.7109375" style="94" customWidth="1"/>
    <col min="16139" max="16140" width="5.7109375" style="94" customWidth="1"/>
    <col min="16141" max="16141" width="7.7109375" style="94" customWidth="1"/>
    <col min="16142" max="16143" width="5.85546875" style="94" customWidth="1"/>
    <col min="16144" max="16144" width="7.7109375" style="94" customWidth="1"/>
    <col min="16145" max="16146" width="5.140625" style="94" customWidth="1"/>
    <col min="16147" max="16147" width="7.7109375" style="94" customWidth="1"/>
    <col min="16148" max="16149" width="5.42578125" style="94" customWidth="1"/>
    <col min="16150" max="16150" width="7.7109375" style="94" customWidth="1"/>
    <col min="16151" max="16152" width="5.5703125" style="94" customWidth="1"/>
    <col min="16153" max="16153" width="7.7109375" style="94" customWidth="1"/>
    <col min="16154" max="16155" width="5.28515625" style="94" customWidth="1"/>
    <col min="16156" max="16156" width="7.7109375" style="94" customWidth="1"/>
    <col min="16157" max="16158" width="5.42578125" style="94" customWidth="1"/>
    <col min="16159" max="16159" width="7.7109375" style="94" customWidth="1"/>
    <col min="16160" max="16161" width="5.7109375" style="94" customWidth="1"/>
    <col min="16162" max="16162" width="7.7109375" style="94" customWidth="1"/>
    <col min="16163" max="16164" width="5" style="94" customWidth="1"/>
    <col min="16165" max="16165" width="7.7109375" style="94" customWidth="1"/>
    <col min="16166" max="16167" width="5" style="94" customWidth="1"/>
    <col min="16168" max="16168" width="7.7109375" style="94" customWidth="1"/>
    <col min="16169" max="16170" width="6.140625" style="94" customWidth="1"/>
    <col min="16171" max="16171" width="7.7109375" style="94" customWidth="1"/>
    <col min="16172" max="16173" width="5.42578125" style="94" customWidth="1"/>
    <col min="16174" max="16174" width="7.7109375" style="94" customWidth="1"/>
    <col min="16175" max="16176" width="5.85546875" style="94" customWidth="1"/>
    <col min="16177" max="16177" width="7.7109375" style="94" customWidth="1"/>
    <col min="16178" max="16179" width="5.5703125" style="94" customWidth="1"/>
    <col min="16180" max="16180" width="7.7109375" style="94" customWidth="1"/>
    <col min="16181" max="16182" width="5" style="94" customWidth="1"/>
    <col min="16183" max="16183" width="7.7109375" style="94" customWidth="1"/>
    <col min="16184" max="16185" width="5.7109375" style="94" customWidth="1"/>
    <col min="16186" max="16189" width="7.7109375" style="94" customWidth="1"/>
    <col min="16190" max="16191" width="5.42578125" style="94" customWidth="1"/>
    <col min="16192" max="16192" width="7.7109375" style="94" customWidth="1"/>
    <col min="16193" max="16194" width="5.42578125" style="94" customWidth="1"/>
    <col min="16195" max="16195" width="7.7109375" style="94" customWidth="1"/>
    <col min="16196" max="16197" width="4.7109375" style="94" customWidth="1"/>
    <col min="16198" max="16198" width="7.7109375" style="94" customWidth="1"/>
    <col min="16199" max="16200" width="5.42578125" style="94" customWidth="1"/>
    <col min="16201" max="16201" width="7.7109375" style="94" customWidth="1"/>
    <col min="16202" max="16202" width="10.28515625" style="94" customWidth="1"/>
    <col min="16203" max="16384" width="9.140625" style="94"/>
  </cols>
  <sheetData>
    <row r="1" spans="1:75" s="22" customFormat="1" ht="23.25" x14ac:dyDescent="0.25">
      <c r="A1" s="1438" t="s">
        <v>637</v>
      </c>
      <c r="B1" s="1438"/>
      <c r="C1" s="1438"/>
      <c r="D1" s="1438"/>
      <c r="E1" s="1438"/>
      <c r="F1" s="1438"/>
      <c r="G1" s="1438"/>
      <c r="H1" s="1438"/>
      <c r="I1" s="1438"/>
      <c r="J1" s="1438"/>
      <c r="K1" s="1438"/>
      <c r="L1" s="1438"/>
      <c r="M1" s="1438"/>
      <c r="N1" s="1438"/>
      <c r="O1" s="1438"/>
      <c r="P1" s="1438"/>
      <c r="Q1" s="1438"/>
      <c r="R1" s="1438"/>
      <c r="S1" s="1438"/>
      <c r="T1" s="1438"/>
      <c r="U1" s="1438"/>
      <c r="V1" s="1438"/>
      <c r="W1" s="1438"/>
      <c r="X1" s="1438"/>
      <c r="Y1" s="1438"/>
      <c r="Z1" s="1438"/>
      <c r="AA1" s="1438"/>
      <c r="AB1" s="1438"/>
      <c r="AC1" s="1438"/>
      <c r="AD1" s="1438"/>
      <c r="AE1" s="1438"/>
      <c r="AF1" s="1438"/>
      <c r="AG1" s="1438"/>
      <c r="AH1" s="1438"/>
      <c r="AI1" s="1438"/>
      <c r="AJ1" s="1438"/>
      <c r="AK1" s="1438"/>
      <c r="AL1" s="1438"/>
      <c r="AM1" s="1438"/>
      <c r="AN1" s="1438"/>
      <c r="AO1" s="1438"/>
      <c r="AP1" s="1438"/>
      <c r="AQ1" s="1438"/>
      <c r="AR1" s="1438"/>
      <c r="AS1" s="1438"/>
      <c r="AT1" s="1438"/>
      <c r="AU1" s="1438"/>
      <c r="AV1" s="1438"/>
      <c r="AW1" s="1438"/>
      <c r="AX1" s="1438"/>
      <c r="AY1" s="1438"/>
      <c r="AZ1" s="1438"/>
      <c r="BA1" s="1438"/>
      <c r="BB1" s="1438"/>
      <c r="BC1" s="1438"/>
      <c r="BD1" s="1438"/>
      <c r="BE1" s="1438"/>
      <c r="BF1" s="1438"/>
      <c r="BG1" s="1438"/>
      <c r="BH1" s="1438"/>
      <c r="BI1" s="1438"/>
      <c r="BJ1" s="1438"/>
      <c r="BK1" s="1438"/>
      <c r="BL1" s="1438"/>
      <c r="BM1" s="1438"/>
      <c r="BN1" s="1438"/>
      <c r="BO1" s="1438"/>
      <c r="BP1" s="1438"/>
      <c r="BQ1" s="1438"/>
      <c r="BR1" s="1438"/>
      <c r="BS1" s="1438"/>
      <c r="BT1" s="1438"/>
      <c r="BU1" s="1438"/>
      <c r="BV1" s="1438"/>
    </row>
    <row r="2" spans="1:75" ht="13.5" thickBot="1" x14ac:dyDescent="0.25"/>
    <row r="3" spans="1:75" s="769" customFormat="1" ht="60" customHeight="1" x14ac:dyDescent="0.25">
      <c r="A3" s="1439" t="s">
        <v>403</v>
      </c>
      <c r="B3" s="1442" t="s">
        <v>708</v>
      </c>
      <c r="C3" s="1445" t="s">
        <v>711</v>
      </c>
      <c r="D3" s="1442" t="s">
        <v>404</v>
      </c>
      <c r="E3" s="1442" t="s">
        <v>709</v>
      </c>
      <c r="F3" s="1442" t="s">
        <v>69</v>
      </c>
      <c r="G3" s="1448" t="s">
        <v>180</v>
      </c>
      <c r="H3" s="1451" t="s">
        <v>706</v>
      </c>
      <c r="I3" s="1442"/>
      <c r="J3" s="1442"/>
      <c r="K3" s="1442" t="s">
        <v>710</v>
      </c>
      <c r="L3" s="1442"/>
      <c r="M3" s="1448"/>
      <c r="N3" s="1435" t="s">
        <v>707</v>
      </c>
      <c r="O3" s="1436"/>
      <c r="P3" s="1436"/>
      <c r="Q3" s="1436"/>
      <c r="R3" s="1436"/>
      <c r="S3" s="1436"/>
      <c r="T3" s="1436"/>
      <c r="U3" s="1436"/>
      <c r="V3" s="1436"/>
      <c r="W3" s="1436"/>
      <c r="X3" s="1436"/>
      <c r="Y3" s="1436"/>
      <c r="Z3" s="1436"/>
      <c r="AA3" s="1436"/>
      <c r="AB3" s="1436"/>
      <c r="AC3" s="1436"/>
      <c r="AD3" s="1436"/>
      <c r="AE3" s="1436"/>
      <c r="AF3" s="1436"/>
      <c r="AG3" s="1436"/>
      <c r="AH3" s="1436"/>
      <c r="AI3" s="1436"/>
      <c r="AJ3" s="1436"/>
      <c r="AK3" s="1436"/>
      <c r="AL3" s="1436"/>
      <c r="AM3" s="1436"/>
      <c r="AN3" s="1436"/>
      <c r="AO3" s="1436"/>
      <c r="AP3" s="1436"/>
      <c r="AQ3" s="1436"/>
      <c r="AR3" s="1436"/>
      <c r="AS3" s="1436"/>
      <c r="AT3" s="1436"/>
      <c r="AU3" s="1436"/>
      <c r="AV3" s="1436"/>
      <c r="AW3" s="1436"/>
      <c r="AX3" s="1436"/>
      <c r="AY3" s="1436"/>
      <c r="AZ3" s="1436"/>
      <c r="BA3" s="1436"/>
      <c r="BB3" s="1436"/>
      <c r="BC3" s="1437"/>
      <c r="BD3" s="343"/>
      <c r="BE3" s="343"/>
      <c r="BF3" s="343"/>
      <c r="BG3" s="343"/>
      <c r="BH3" s="343"/>
      <c r="BI3" s="343"/>
      <c r="BJ3" s="343"/>
      <c r="BK3" s="343"/>
      <c r="BL3" s="343"/>
      <c r="BM3" s="343"/>
      <c r="BN3" s="343"/>
      <c r="BO3" s="343"/>
      <c r="BP3" s="343"/>
      <c r="BQ3" s="343"/>
      <c r="BR3" s="343"/>
      <c r="BS3" s="343"/>
      <c r="BT3" s="343"/>
      <c r="BU3" s="343"/>
      <c r="BV3" s="344"/>
      <c r="BW3" s="1017"/>
    </row>
    <row r="4" spans="1:75" s="37" customFormat="1" ht="28.5" customHeight="1" x14ac:dyDescent="0.25">
      <c r="A4" s="1440"/>
      <c r="B4" s="1443"/>
      <c r="C4" s="1446"/>
      <c r="D4" s="1443"/>
      <c r="E4" s="1443"/>
      <c r="F4" s="1443"/>
      <c r="G4" s="1449"/>
      <c r="H4" s="1452"/>
      <c r="I4" s="1443"/>
      <c r="J4" s="1443"/>
      <c r="K4" s="1443"/>
      <c r="L4" s="1443"/>
      <c r="M4" s="1449"/>
      <c r="N4" s="1456" t="s">
        <v>6</v>
      </c>
      <c r="O4" s="1432"/>
      <c r="P4" s="1432"/>
      <c r="Q4" s="1432"/>
      <c r="R4" s="1432"/>
      <c r="S4" s="1432"/>
      <c r="T4" s="1432" t="s">
        <v>7</v>
      </c>
      <c r="U4" s="1432"/>
      <c r="V4" s="1432"/>
      <c r="W4" s="1432"/>
      <c r="X4" s="1432"/>
      <c r="Y4" s="1432"/>
      <c r="Z4" s="1432" t="s">
        <v>8</v>
      </c>
      <c r="AA4" s="1432"/>
      <c r="AB4" s="1432"/>
      <c r="AC4" s="1432"/>
      <c r="AD4" s="1432"/>
      <c r="AE4" s="1432"/>
      <c r="AF4" s="1432" t="s">
        <v>9</v>
      </c>
      <c r="AG4" s="1432"/>
      <c r="AH4" s="1432"/>
      <c r="AI4" s="1432"/>
      <c r="AJ4" s="1432"/>
      <c r="AK4" s="1432"/>
      <c r="AL4" s="1432" t="s">
        <v>10</v>
      </c>
      <c r="AM4" s="1432"/>
      <c r="AN4" s="1432"/>
      <c r="AO4" s="1432"/>
      <c r="AP4" s="1432"/>
      <c r="AQ4" s="1432"/>
      <c r="AR4" s="1432" t="s">
        <v>11</v>
      </c>
      <c r="AS4" s="1432"/>
      <c r="AT4" s="1432"/>
      <c r="AU4" s="1432"/>
      <c r="AV4" s="1432"/>
      <c r="AW4" s="1432"/>
      <c r="AX4" s="1432" t="s">
        <v>12</v>
      </c>
      <c r="AY4" s="1432"/>
      <c r="AZ4" s="1432"/>
      <c r="BA4" s="1432"/>
      <c r="BB4" s="1432"/>
      <c r="BC4" s="1432"/>
      <c r="BD4" s="1432" t="s">
        <v>13</v>
      </c>
      <c r="BE4" s="1432"/>
      <c r="BF4" s="1432"/>
      <c r="BG4" s="1432"/>
      <c r="BH4" s="1432"/>
      <c r="BI4" s="1432"/>
      <c r="BJ4" s="1432" t="s">
        <v>14</v>
      </c>
      <c r="BK4" s="1432"/>
      <c r="BL4" s="1432"/>
      <c r="BM4" s="1432"/>
      <c r="BN4" s="1432"/>
      <c r="BO4" s="1432"/>
      <c r="BP4" s="345" t="s">
        <v>15</v>
      </c>
      <c r="BQ4" s="345"/>
      <c r="BR4" s="345"/>
      <c r="BS4" s="345"/>
      <c r="BT4" s="345"/>
      <c r="BU4" s="345"/>
      <c r="BV4" s="346"/>
      <c r="BW4" s="1018"/>
    </row>
    <row r="5" spans="1:75" s="37" customFormat="1" ht="28.5" customHeight="1" x14ac:dyDescent="0.25">
      <c r="A5" s="1440"/>
      <c r="B5" s="1443"/>
      <c r="C5" s="1446"/>
      <c r="D5" s="1443"/>
      <c r="E5" s="1443"/>
      <c r="F5" s="1443"/>
      <c r="G5" s="1449"/>
      <c r="H5" s="1453"/>
      <c r="I5" s="1454"/>
      <c r="J5" s="1454"/>
      <c r="K5" s="1454"/>
      <c r="L5" s="1454"/>
      <c r="M5" s="1455"/>
      <c r="N5" s="1433" t="s">
        <v>405</v>
      </c>
      <c r="O5" s="1425"/>
      <c r="P5" s="1425"/>
      <c r="Q5" s="1434" t="s">
        <v>406</v>
      </c>
      <c r="R5" s="1434"/>
      <c r="S5" s="1434"/>
      <c r="T5" s="1434" t="s">
        <v>191</v>
      </c>
      <c r="U5" s="1434"/>
      <c r="V5" s="1434"/>
      <c r="W5" s="1425" t="s">
        <v>190</v>
      </c>
      <c r="X5" s="1425"/>
      <c r="Y5" s="1425"/>
      <c r="Z5" s="1425" t="s">
        <v>191</v>
      </c>
      <c r="AA5" s="1425"/>
      <c r="AB5" s="1425"/>
      <c r="AC5" s="1425" t="s">
        <v>190</v>
      </c>
      <c r="AD5" s="1425"/>
      <c r="AE5" s="1425"/>
      <c r="AF5" s="1425" t="s">
        <v>191</v>
      </c>
      <c r="AG5" s="1425"/>
      <c r="AH5" s="1425"/>
      <c r="AI5" s="1425" t="s">
        <v>190</v>
      </c>
      <c r="AJ5" s="1425"/>
      <c r="AK5" s="1425"/>
      <c r="AL5" s="1425" t="s">
        <v>191</v>
      </c>
      <c r="AM5" s="1425"/>
      <c r="AN5" s="1425"/>
      <c r="AO5" s="1425" t="s">
        <v>190</v>
      </c>
      <c r="AP5" s="1425"/>
      <c r="AQ5" s="1425"/>
      <c r="AR5" s="1425" t="s">
        <v>191</v>
      </c>
      <c r="AS5" s="1425"/>
      <c r="AT5" s="1425"/>
      <c r="AU5" s="1425" t="s">
        <v>190</v>
      </c>
      <c r="AV5" s="1425"/>
      <c r="AW5" s="1425"/>
      <c r="AX5" s="1425" t="s">
        <v>191</v>
      </c>
      <c r="AY5" s="1425"/>
      <c r="AZ5" s="1425"/>
      <c r="BA5" s="1425" t="s">
        <v>190</v>
      </c>
      <c r="BB5" s="1425"/>
      <c r="BC5" s="1425"/>
      <c r="BD5" s="1425" t="s">
        <v>191</v>
      </c>
      <c r="BE5" s="1425"/>
      <c r="BF5" s="1425"/>
      <c r="BG5" s="1425" t="s">
        <v>190</v>
      </c>
      <c r="BH5" s="1425"/>
      <c r="BI5" s="1425"/>
      <c r="BJ5" s="1425" t="s">
        <v>191</v>
      </c>
      <c r="BK5" s="1425"/>
      <c r="BL5" s="1425"/>
      <c r="BM5" s="1425" t="s">
        <v>190</v>
      </c>
      <c r="BN5" s="1425"/>
      <c r="BO5" s="1425"/>
      <c r="BP5" s="1425" t="s">
        <v>191</v>
      </c>
      <c r="BQ5" s="1425"/>
      <c r="BR5" s="1425"/>
      <c r="BS5" s="1425" t="s">
        <v>190</v>
      </c>
      <c r="BT5" s="1425"/>
      <c r="BU5" s="1425"/>
      <c r="BV5" s="1426" t="s">
        <v>408</v>
      </c>
      <c r="BW5" s="1428"/>
    </row>
    <row r="6" spans="1:75" s="726" customFormat="1" ht="42.75" customHeight="1" thickBot="1" x14ac:dyDescent="0.3">
      <c r="A6" s="1441"/>
      <c r="B6" s="1444"/>
      <c r="C6" s="1447"/>
      <c r="D6" s="1444"/>
      <c r="E6" s="1444"/>
      <c r="F6" s="1444"/>
      <c r="G6" s="1450"/>
      <c r="H6" s="310" t="s">
        <v>16</v>
      </c>
      <c r="I6" s="311" t="s">
        <v>17</v>
      </c>
      <c r="J6" s="311" t="s">
        <v>18</v>
      </c>
      <c r="K6" s="315" t="s">
        <v>16</v>
      </c>
      <c r="L6" s="315" t="s">
        <v>17</v>
      </c>
      <c r="M6" s="312" t="s">
        <v>18</v>
      </c>
      <c r="N6" s="313" t="s">
        <v>16</v>
      </c>
      <c r="O6" s="311" t="s">
        <v>17</v>
      </c>
      <c r="P6" s="314" t="s">
        <v>18</v>
      </c>
      <c r="Q6" s="311" t="s">
        <v>16</v>
      </c>
      <c r="R6" s="311" t="s">
        <v>17</v>
      </c>
      <c r="S6" s="314" t="s">
        <v>18</v>
      </c>
      <c r="T6" s="311" t="s">
        <v>16</v>
      </c>
      <c r="U6" s="311" t="s">
        <v>17</v>
      </c>
      <c r="V6" s="314" t="s">
        <v>18</v>
      </c>
      <c r="W6" s="311" t="s">
        <v>16</v>
      </c>
      <c r="X6" s="311" t="s">
        <v>17</v>
      </c>
      <c r="Y6" s="314" t="s">
        <v>18</v>
      </c>
      <c r="Z6" s="311" t="s">
        <v>16</v>
      </c>
      <c r="AA6" s="311" t="s">
        <v>17</v>
      </c>
      <c r="AB6" s="311" t="s">
        <v>18</v>
      </c>
      <c r="AC6" s="315" t="s">
        <v>16</v>
      </c>
      <c r="AD6" s="315" t="s">
        <v>17</v>
      </c>
      <c r="AE6" s="311" t="s">
        <v>18</v>
      </c>
      <c r="AF6" s="315" t="s">
        <v>16</v>
      </c>
      <c r="AG6" s="315" t="s">
        <v>17</v>
      </c>
      <c r="AH6" s="311" t="s">
        <v>18</v>
      </c>
      <c r="AI6" s="315" t="s">
        <v>16</v>
      </c>
      <c r="AJ6" s="315" t="s">
        <v>17</v>
      </c>
      <c r="AK6" s="311" t="s">
        <v>18</v>
      </c>
      <c r="AL6" s="311" t="s">
        <v>16</v>
      </c>
      <c r="AM6" s="311" t="s">
        <v>17</v>
      </c>
      <c r="AN6" s="311" t="s">
        <v>18</v>
      </c>
      <c r="AO6" s="315" t="s">
        <v>16</v>
      </c>
      <c r="AP6" s="315" t="s">
        <v>17</v>
      </c>
      <c r="AQ6" s="311" t="s">
        <v>18</v>
      </c>
      <c r="AR6" s="315" t="s">
        <v>16</v>
      </c>
      <c r="AS6" s="315" t="s">
        <v>17</v>
      </c>
      <c r="AT6" s="311" t="s">
        <v>18</v>
      </c>
      <c r="AU6" s="315" t="s">
        <v>16</v>
      </c>
      <c r="AV6" s="315" t="s">
        <v>17</v>
      </c>
      <c r="AW6" s="311" t="s">
        <v>18</v>
      </c>
      <c r="AX6" s="315" t="s">
        <v>16</v>
      </c>
      <c r="AY6" s="315" t="s">
        <v>17</v>
      </c>
      <c r="AZ6" s="311" t="s">
        <v>18</v>
      </c>
      <c r="BA6" s="315" t="s">
        <v>16</v>
      </c>
      <c r="BB6" s="315" t="s">
        <v>17</v>
      </c>
      <c r="BC6" s="311" t="s">
        <v>18</v>
      </c>
      <c r="BD6" s="315" t="s">
        <v>16</v>
      </c>
      <c r="BE6" s="315" t="s">
        <v>17</v>
      </c>
      <c r="BF6" s="316" t="s">
        <v>18</v>
      </c>
      <c r="BG6" s="315" t="s">
        <v>16</v>
      </c>
      <c r="BH6" s="315" t="s">
        <v>17</v>
      </c>
      <c r="BI6" s="316" t="s">
        <v>18</v>
      </c>
      <c r="BJ6" s="315" t="s">
        <v>16</v>
      </c>
      <c r="BK6" s="315" t="s">
        <v>17</v>
      </c>
      <c r="BL6" s="316" t="s">
        <v>18</v>
      </c>
      <c r="BM6" s="315" t="s">
        <v>16</v>
      </c>
      <c r="BN6" s="315" t="s">
        <v>17</v>
      </c>
      <c r="BO6" s="316" t="s">
        <v>18</v>
      </c>
      <c r="BP6" s="315" t="s">
        <v>16</v>
      </c>
      <c r="BQ6" s="315" t="s">
        <v>17</v>
      </c>
      <c r="BR6" s="316" t="s">
        <v>18</v>
      </c>
      <c r="BS6" s="315" t="s">
        <v>16</v>
      </c>
      <c r="BT6" s="315" t="s">
        <v>17</v>
      </c>
      <c r="BU6" s="316" t="s">
        <v>18</v>
      </c>
      <c r="BV6" s="1427"/>
      <c r="BW6" s="1429"/>
    </row>
    <row r="7" spans="1:75" s="726" customFormat="1" ht="100.5" customHeight="1" x14ac:dyDescent="0.25">
      <c r="A7" s="302" t="s">
        <v>537</v>
      </c>
      <c r="B7" s="303" t="s">
        <v>538</v>
      </c>
      <c r="C7" s="303" t="s">
        <v>79</v>
      </c>
      <c r="D7" s="304" t="s">
        <v>544</v>
      </c>
      <c r="E7" s="303" t="s">
        <v>539</v>
      </c>
      <c r="F7" s="303" t="s">
        <v>72</v>
      </c>
      <c r="G7" s="305" t="s">
        <v>23</v>
      </c>
      <c r="H7" s="306" t="s">
        <v>57</v>
      </c>
      <c r="I7" s="307" t="s">
        <v>57</v>
      </c>
      <c r="J7" s="303">
        <v>66</v>
      </c>
      <c r="K7" s="307" t="s">
        <v>57</v>
      </c>
      <c r="L7" s="307" t="s">
        <v>57</v>
      </c>
      <c r="M7" s="951">
        <v>86</v>
      </c>
      <c r="N7" s="308" t="s">
        <v>57</v>
      </c>
      <c r="O7" s="307" t="s">
        <v>57</v>
      </c>
      <c r="P7" s="303">
        <v>0</v>
      </c>
      <c r="Q7" s="307" t="s">
        <v>57</v>
      </c>
      <c r="R7" s="307" t="s">
        <v>57</v>
      </c>
      <c r="S7" s="303">
        <v>0</v>
      </c>
      <c r="T7" s="307" t="s">
        <v>57</v>
      </c>
      <c r="U7" s="307" t="s">
        <v>57</v>
      </c>
      <c r="V7" s="303">
        <v>0</v>
      </c>
      <c r="W7" s="307" t="s">
        <v>57</v>
      </c>
      <c r="X7" s="307" t="s">
        <v>57</v>
      </c>
      <c r="Y7" s="303">
        <v>0</v>
      </c>
      <c r="Z7" s="307" t="s">
        <v>57</v>
      </c>
      <c r="AA7" s="307" t="s">
        <v>57</v>
      </c>
      <c r="AB7" s="309">
        <v>0</v>
      </c>
      <c r="AC7" s="307" t="s">
        <v>57</v>
      </c>
      <c r="AD7" s="307" t="s">
        <v>57</v>
      </c>
      <c r="AE7" s="309">
        <v>0</v>
      </c>
      <c r="AF7" s="307" t="s">
        <v>57</v>
      </c>
      <c r="AG7" s="307" t="s">
        <v>57</v>
      </c>
      <c r="AH7" s="498">
        <v>25</v>
      </c>
      <c r="AI7" s="952" t="s">
        <v>57</v>
      </c>
      <c r="AJ7" s="952" t="s">
        <v>57</v>
      </c>
      <c r="AK7" s="369">
        <v>25</v>
      </c>
      <c r="AL7" s="952" t="s">
        <v>57</v>
      </c>
      <c r="AM7" s="952" t="s">
        <v>57</v>
      </c>
      <c r="AN7" s="498">
        <v>65</v>
      </c>
      <c r="AO7" s="952" t="s">
        <v>57</v>
      </c>
      <c r="AP7" s="952" t="s">
        <v>57</v>
      </c>
      <c r="AQ7" s="309">
        <v>40</v>
      </c>
      <c r="AR7" s="952" t="s">
        <v>57</v>
      </c>
      <c r="AS7" s="952" t="s">
        <v>57</v>
      </c>
      <c r="AT7" s="498">
        <v>69</v>
      </c>
      <c r="AU7" s="952" t="s">
        <v>57</v>
      </c>
      <c r="AV7" s="952" t="s">
        <v>57</v>
      </c>
      <c r="AW7" s="369">
        <v>4</v>
      </c>
      <c r="AX7" s="952" t="s">
        <v>57</v>
      </c>
      <c r="AY7" s="952" t="s">
        <v>57</v>
      </c>
      <c r="AZ7" s="1012">
        <v>80</v>
      </c>
      <c r="BA7" s="952" t="s">
        <v>57</v>
      </c>
      <c r="BB7" s="952" t="s">
        <v>57</v>
      </c>
      <c r="BC7" s="309">
        <f t="shared" ref="BC7:BC16" si="0">AZ7-AT7</f>
        <v>11</v>
      </c>
      <c r="BD7" s="309"/>
      <c r="BE7" s="309"/>
      <c r="BF7" s="309"/>
      <c r="BG7" s="309"/>
      <c r="BH7" s="309"/>
      <c r="BI7" s="309"/>
      <c r="BJ7" s="309"/>
      <c r="BK7" s="309"/>
      <c r="BL7" s="309"/>
      <c r="BM7" s="309"/>
      <c r="BN7" s="309"/>
      <c r="BO7" s="309"/>
      <c r="BP7" s="309"/>
      <c r="BQ7" s="309"/>
      <c r="BR7" s="309"/>
      <c r="BS7" s="309"/>
      <c r="BT7" s="309"/>
      <c r="BU7" s="446"/>
      <c r="BV7" s="1028"/>
      <c r="BW7" s="1019"/>
    </row>
    <row r="8" spans="1:75" s="726" customFormat="1" ht="60" customHeight="1" x14ac:dyDescent="0.25">
      <c r="A8" s="291" t="s">
        <v>537</v>
      </c>
      <c r="B8" s="292" t="s">
        <v>541</v>
      </c>
      <c r="C8" s="292" t="s">
        <v>542</v>
      </c>
      <c r="D8" s="293" t="s">
        <v>545</v>
      </c>
      <c r="E8" s="292" t="s">
        <v>75</v>
      </c>
      <c r="F8" s="292" t="s">
        <v>72</v>
      </c>
      <c r="G8" s="299" t="s">
        <v>23</v>
      </c>
      <c r="H8" s="301" t="s">
        <v>57</v>
      </c>
      <c r="I8" s="294" t="s">
        <v>57</v>
      </c>
      <c r="J8" s="295">
        <v>17317648</v>
      </c>
      <c r="K8" s="294" t="s">
        <v>57</v>
      </c>
      <c r="L8" s="294" t="s">
        <v>57</v>
      </c>
      <c r="M8" s="644">
        <v>66587998</v>
      </c>
      <c r="N8" s="300" t="s">
        <v>57</v>
      </c>
      <c r="O8" s="294" t="s">
        <v>57</v>
      </c>
      <c r="P8" s="292">
        <v>0</v>
      </c>
      <c r="Q8" s="294" t="s">
        <v>57</v>
      </c>
      <c r="R8" s="294" t="s">
        <v>57</v>
      </c>
      <c r="S8" s="292">
        <v>0</v>
      </c>
      <c r="T8" s="294" t="s">
        <v>57</v>
      </c>
      <c r="U8" s="294" t="s">
        <v>57</v>
      </c>
      <c r="V8" s="292">
        <v>0</v>
      </c>
      <c r="W8" s="294" t="s">
        <v>57</v>
      </c>
      <c r="X8" s="294" t="s">
        <v>57</v>
      </c>
      <c r="Y8" s="292">
        <v>0</v>
      </c>
      <c r="Z8" s="294" t="s">
        <v>57</v>
      </c>
      <c r="AA8" s="294" t="s">
        <v>57</v>
      </c>
      <c r="AB8" s="297">
        <v>5197620</v>
      </c>
      <c r="AC8" s="294" t="s">
        <v>57</v>
      </c>
      <c r="AD8" s="294" t="s">
        <v>57</v>
      </c>
      <c r="AE8" s="297">
        <v>5197620</v>
      </c>
      <c r="AF8" s="294" t="s">
        <v>57</v>
      </c>
      <c r="AG8" s="294" t="s">
        <v>57</v>
      </c>
      <c r="AH8" s="499">
        <v>11631659.679999998</v>
      </c>
      <c r="AI8" s="643" t="s">
        <v>57</v>
      </c>
      <c r="AJ8" s="643" t="s">
        <v>57</v>
      </c>
      <c r="AK8" s="369">
        <v>6434039.6799999978</v>
      </c>
      <c r="AL8" s="643" t="s">
        <v>57</v>
      </c>
      <c r="AM8" s="643" t="s">
        <v>57</v>
      </c>
      <c r="AN8" s="499">
        <v>31292907.899999999</v>
      </c>
      <c r="AO8" s="648" t="s">
        <v>57</v>
      </c>
      <c r="AP8" s="648" t="s">
        <v>57</v>
      </c>
      <c r="AQ8" s="369">
        <v>19661248.219999999</v>
      </c>
      <c r="AR8" s="643" t="s">
        <v>57</v>
      </c>
      <c r="AS8" s="643" t="s">
        <v>57</v>
      </c>
      <c r="AT8" s="499">
        <v>41318091</v>
      </c>
      <c r="AU8" s="643" t="s">
        <v>57</v>
      </c>
      <c r="AV8" s="643" t="s">
        <v>57</v>
      </c>
      <c r="AW8" s="297">
        <v>10025183.100000003</v>
      </c>
      <c r="AX8" s="643" t="s">
        <v>57</v>
      </c>
      <c r="AY8" s="643" t="s">
        <v>57</v>
      </c>
      <c r="AZ8" s="1013">
        <v>47432067.850000001</v>
      </c>
      <c r="BA8" s="643" t="s">
        <v>57</v>
      </c>
      <c r="BB8" s="643" t="s">
        <v>57</v>
      </c>
      <c r="BC8" s="369">
        <f t="shared" si="0"/>
        <v>6113976.8500000015</v>
      </c>
      <c r="BD8" s="296"/>
      <c r="BE8" s="296"/>
      <c r="BF8" s="296"/>
      <c r="BG8" s="296"/>
      <c r="BH8" s="296"/>
      <c r="BI8" s="296"/>
      <c r="BJ8" s="296"/>
      <c r="BK8" s="296"/>
      <c r="BL8" s="296"/>
      <c r="BM8" s="296"/>
      <c r="BN8" s="296"/>
      <c r="BO8" s="296"/>
      <c r="BP8" s="296"/>
      <c r="BQ8" s="296"/>
      <c r="BR8" s="296"/>
      <c r="BS8" s="296"/>
      <c r="BT8" s="296"/>
      <c r="BU8" s="370"/>
      <c r="BV8" s="1028"/>
      <c r="BW8" s="1020"/>
    </row>
    <row r="9" spans="1:75" s="726" customFormat="1" ht="45.75" customHeight="1" x14ac:dyDescent="0.25">
      <c r="A9" s="291" t="s">
        <v>543</v>
      </c>
      <c r="B9" s="292" t="s">
        <v>538</v>
      </c>
      <c r="C9" s="292" t="s">
        <v>92</v>
      </c>
      <c r="D9" s="293" t="s">
        <v>93</v>
      </c>
      <c r="E9" s="292" t="s">
        <v>94</v>
      </c>
      <c r="F9" s="292" t="s">
        <v>72</v>
      </c>
      <c r="G9" s="299" t="s">
        <v>23</v>
      </c>
      <c r="H9" s="301" t="s">
        <v>57</v>
      </c>
      <c r="I9" s="294" t="s">
        <v>57</v>
      </c>
      <c r="J9" s="292">
        <v>75</v>
      </c>
      <c r="K9" s="294" t="s">
        <v>57</v>
      </c>
      <c r="L9" s="294" t="s">
        <v>57</v>
      </c>
      <c r="M9" s="647">
        <v>150</v>
      </c>
      <c r="N9" s="300" t="s">
        <v>57</v>
      </c>
      <c r="O9" s="294" t="s">
        <v>57</v>
      </c>
      <c r="P9" s="292">
        <v>0</v>
      </c>
      <c r="Q9" s="294" t="s">
        <v>57</v>
      </c>
      <c r="R9" s="294" t="s">
        <v>57</v>
      </c>
      <c r="S9" s="292">
        <v>0</v>
      </c>
      <c r="T9" s="294" t="s">
        <v>57</v>
      </c>
      <c r="U9" s="294" t="s">
        <v>57</v>
      </c>
      <c r="V9" s="292">
        <v>0</v>
      </c>
      <c r="W9" s="294" t="s">
        <v>57</v>
      </c>
      <c r="X9" s="294" t="s">
        <v>57</v>
      </c>
      <c r="Y9" s="292">
        <v>0</v>
      </c>
      <c r="Z9" s="294" t="s">
        <v>57</v>
      </c>
      <c r="AA9" s="294" t="s">
        <v>57</v>
      </c>
      <c r="AB9" s="296">
        <v>0</v>
      </c>
      <c r="AC9" s="294" t="s">
        <v>57</v>
      </c>
      <c r="AD9" s="294" t="s">
        <v>57</v>
      </c>
      <c r="AE9" s="296">
        <v>0</v>
      </c>
      <c r="AF9" s="294" t="s">
        <v>57</v>
      </c>
      <c r="AG9" s="294" t="s">
        <v>57</v>
      </c>
      <c r="AH9" s="368">
        <v>0.81</v>
      </c>
      <c r="AI9" s="643" t="s">
        <v>57</v>
      </c>
      <c r="AJ9" s="643" t="s">
        <v>57</v>
      </c>
      <c r="AK9" s="371">
        <v>0.81</v>
      </c>
      <c r="AL9" s="643" t="s">
        <v>57</v>
      </c>
      <c r="AM9" s="643" t="s">
        <v>57</v>
      </c>
      <c r="AN9" s="368">
        <v>112.86</v>
      </c>
      <c r="AO9" s="643" t="s">
        <v>57</v>
      </c>
      <c r="AP9" s="643" t="s">
        <v>57</v>
      </c>
      <c r="AQ9" s="309">
        <v>112.05</v>
      </c>
      <c r="AR9" s="643" t="s">
        <v>57</v>
      </c>
      <c r="AS9" s="643" t="s">
        <v>57</v>
      </c>
      <c r="AT9" s="368">
        <v>115.86</v>
      </c>
      <c r="AU9" s="643" t="s">
        <v>57</v>
      </c>
      <c r="AV9" s="643" t="s">
        <v>57</v>
      </c>
      <c r="AW9" s="298">
        <f t="shared" ref="AW9:AW40" si="1">AT9-AQ9-AK9-AE9</f>
        <v>3.0000000000000022</v>
      </c>
      <c r="AX9" s="643" t="s">
        <v>57</v>
      </c>
      <c r="AY9" s="643" t="s">
        <v>57</v>
      </c>
      <c r="AZ9" s="1014">
        <v>121.07</v>
      </c>
      <c r="BA9" s="643" t="s">
        <v>57</v>
      </c>
      <c r="BB9" s="643" t="s">
        <v>57</v>
      </c>
      <c r="BC9" s="369">
        <f t="shared" si="0"/>
        <v>5.2099999999999937</v>
      </c>
      <c r="BD9" s="296"/>
      <c r="BE9" s="296"/>
      <c r="BF9" s="296"/>
      <c r="BG9" s="296"/>
      <c r="BH9" s="296"/>
      <c r="BI9" s="296"/>
      <c r="BJ9" s="296"/>
      <c r="BK9" s="296"/>
      <c r="BL9" s="296"/>
      <c r="BM9" s="296"/>
      <c r="BN9" s="296"/>
      <c r="BO9" s="296"/>
      <c r="BP9" s="296"/>
      <c r="BQ9" s="296"/>
      <c r="BR9" s="296"/>
      <c r="BS9" s="296"/>
      <c r="BT9" s="296"/>
      <c r="BU9" s="370"/>
      <c r="BV9" s="1028"/>
      <c r="BW9" s="1021"/>
    </row>
    <row r="10" spans="1:75" s="726" customFormat="1" ht="132" customHeight="1" x14ac:dyDescent="0.25">
      <c r="A10" s="291" t="s">
        <v>543</v>
      </c>
      <c r="B10" s="292" t="s">
        <v>538</v>
      </c>
      <c r="C10" s="292" t="s">
        <v>79</v>
      </c>
      <c r="D10" s="293" t="s">
        <v>544</v>
      </c>
      <c r="E10" s="292" t="s">
        <v>539</v>
      </c>
      <c r="F10" s="292" t="s">
        <v>72</v>
      </c>
      <c r="G10" s="299" t="s">
        <v>23</v>
      </c>
      <c r="H10" s="301" t="s">
        <v>57</v>
      </c>
      <c r="I10" s="294" t="s">
        <v>57</v>
      </c>
      <c r="J10" s="292">
        <v>156</v>
      </c>
      <c r="K10" s="294" t="s">
        <v>57</v>
      </c>
      <c r="L10" s="294" t="s">
        <v>57</v>
      </c>
      <c r="M10" s="644">
        <v>1695</v>
      </c>
      <c r="N10" s="300" t="s">
        <v>57</v>
      </c>
      <c r="O10" s="294" t="s">
        <v>57</v>
      </c>
      <c r="P10" s="292">
        <v>0</v>
      </c>
      <c r="Q10" s="294" t="s">
        <v>57</v>
      </c>
      <c r="R10" s="294" t="s">
        <v>57</v>
      </c>
      <c r="S10" s="292">
        <v>0</v>
      </c>
      <c r="T10" s="294" t="s">
        <v>57</v>
      </c>
      <c r="U10" s="294" t="s">
        <v>57</v>
      </c>
      <c r="V10" s="292">
        <v>0</v>
      </c>
      <c r="W10" s="294" t="s">
        <v>57</v>
      </c>
      <c r="X10" s="294" t="s">
        <v>57</v>
      </c>
      <c r="Y10" s="292">
        <v>0</v>
      </c>
      <c r="Z10" s="294" t="s">
        <v>57</v>
      </c>
      <c r="AA10" s="294" t="s">
        <v>57</v>
      </c>
      <c r="AB10" s="296">
        <v>1</v>
      </c>
      <c r="AC10" s="294" t="s">
        <v>57</v>
      </c>
      <c r="AD10" s="294" t="s">
        <v>57</v>
      </c>
      <c r="AE10" s="296">
        <v>1</v>
      </c>
      <c r="AF10" s="294" t="s">
        <v>57</v>
      </c>
      <c r="AG10" s="294" t="s">
        <v>57</v>
      </c>
      <c r="AH10" s="368">
        <v>171</v>
      </c>
      <c r="AI10" s="643" t="s">
        <v>57</v>
      </c>
      <c r="AJ10" s="643" t="s">
        <v>57</v>
      </c>
      <c r="AK10" s="369">
        <v>170</v>
      </c>
      <c r="AL10" s="643" t="s">
        <v>57</v>
      </c>
      <c r="AM10" s="643" t="s">
        <v>57</v>
      </c>
      <c r="AN10" s="368">
        <v>495</v>
      </c>
      <c r="AO10" s="643" t="s">
        <v>57</v>
      </c>
      <c r="AP10" s="643" t="s">
        <v>57</v>
      </c>
      <c r="AQ10" s="309">
        <v>324</v>
      </c>
      <c r="AR10" s="643" t="s">
        <v>57</v>
      </c>
      <c r="AS10" s="643" t="s">
        <v>57</v>
      </c>
      <c r="AT10" s="368">
        <v>922</v>
      </c>
      <c r="AU10" s="643" t="s">
        <v>57</v>
      </c>
      <c r="AV10" s="643" t="s">
        <v>57</v>
      </c>
      <c r="AW10" s="297">
        <f t="shared" si="1"/>
        <v>427</v>
      </c>
      <c r="AX10" s="643" t="s">
        <v>57</v>
      </c>
      <c r="AY10" s="643" t="s">
        <v>57</v>
      </c>
      <c r="AZ10" s="1014">
        <v>1929</v>
      </c>
      <c r="BA10" s="643" t="s">
        <v>57</v>
      </c>
      <c r="BB10" s="643" t="s">
        <v>57</v>
      </c>
      <c r="BC10" s="369">
        <f t="shared" si="0"/>
        <v>1007</v>
      </c>
      <c r="BD10" s="296"/>
      <c r="BE10" s="296"/>
      <c r="BF10" s="296"/>
      <c r="BG10" s="296"/>
      <c r="BH10" s="296"/>
      <c r="BI10" s="296"/>
      <c r="BJ10" s="296"/>
      <c r="BK10" s="296"/>
      <c r="BL10" s="296"/>
      <c r="BM10" s="296"/>
      <c r="BN10" s="296"/>
      <c r="BO10" s="296"/>
      <c r="BP10" s="296"/>
      <c r="BQ10" s="296"/>
      <c r="BR10" s="296"/>
      <c r="BS10" s="296"/>
      <c r="BT10" s="296"/>
      <c r="BU10" s="370"/>
      <c r="BV10" s="1028" t="s">
        <v>901</v>
      </c>
      <c r="BW10" s="1019"/>
    </row>
    <row r="11" spans="1:75" s="726" customFormat="1" ht="54" customHeight="1" x14ac:dyDescent="0.25">
      <c r="A11" s="291" t="s">
        <v>543</v>
      </c>
      <c r="B11" s="292" t="s">
        <v>541</v>
      </c>
      <c r="C11" s="292" t="s">
        <v>542</v>
      </c>
      <c r="D11" s="293" t="s">
        <v>545</v>
      </c>
      <c r="E11" s="292" t="s">
        <v>75</v>
      </c>
      <c r="F11" s="292" t="s">
        <v>72</v>
      </c>
      <c r="G11" s="299" t="s">
        <v>23</v>
      </c>
      <c r="H11" s="301" t="s">
        <v>57</v>
      </c>
      <c r="I11" s="294" t="s">
        <v>57</v>
      </c>
      <c r="J11" s="295">
        <v>25678824</v>
      </c>
      <c r="K11" s="294" t="s">
        <v>57</v>
      </c>
      <c r="L11" s="294" t="s">
        <v>57</v>
      </c>
      <c r="M11" s="644">
        <v>108541816</v>
      </c>
      <c r="N11" s="300" t="s">
        <v>57</v>
      </c>
      <c r="O11" s="294" t="s">
        <v>57</v>
      </c>
      <c r="P11" s="292">
        <v>0</v>
      </c>
      <c r="Q11" s="294" t="s">
        <v>57</v>
      </c>
      <c r="R11" s="294" t="s">
        <v>57</v>
      </c>
      <c r="S11" s="292">
        <v>0</v>
      </c>
      <c r="T11" s="294" t="s">
        <v>57</v>
      </c>
      <c r="U11" s="294" t="s">
        <v>57</v>
      </c>
      <c r="V11" s="292">
        <v>0</v>
      </c>
      <c r="W11" s="294" t="s">
        <v>57</v>
      </c>
      <c r="X11" s="294" t="s">
        <v>57</v>
      </c>
      <c r="Y11" s="292">
        <v>0</v>
      </c>
      <c r="Z11" s="294" t="s">
        <v>57</v>
      </c>
      <c r="AA11" s="294" t="s">
        <v>57</v>
      </c>
      <c r="AB11" s="297">
        <v>11035593</v>
      </c>
      <c r="AC11" s="294" t="s">
        <v>57</v>
      </c>
      <c r="AD11" s="294" t="s">
        <v>57</v>
      </c>
      <c r="AE11" s="297">
        <v>11035593</v>
      </c>
      <c r="AF11" s="294" t="s">
        <v>57</v>
      </c>
      <c r="AG11" s="294" t="s">
        <v>57</v>
      </c>
      <c r="AH11" s="499">
        <v>15383976.110000003</v>
      </c>
      <c r="AI11" s="643" t="s">
        <v>57</v>
      </c>
      <c r="AJ11" s="643" t="s">
        <v>57</v>
      </c>
      <c r="AK11" s="369">
        <v>4348383.1100000031</v>
      </c>
      <c r="AL11" s="643" t="s">
        <v>57</v>
      </c>
      <c r="AM11" s="643" t="s">
        <v>57</v>
      </c>
      <c r="AN11" s="499">
        <v>39566775.280000001</v>
      </c>
      <c r="AO11" s="648" t="s">
        <v>57</v>
      </c>
      <c r="AP11" s="648" t="s">
        <v>57</v>
      </c>
      <c r="AQ11" s="369">
        <v>24182799.169999998</v>
      </c>
      <c r="AR11" s="643" t="s">
        <v>57</v>
      </c>
      <c r="AS11" s="643" t="s">
        <v>57</v>
      </c>
      <c r="AT11" s="499">
        <v>54776363</v>
      </c>
      <c r="AU11" s="643" t="s">
        <v>57</v>
      </c>
      <c r="AV11" s="643" t="s">
        <v>57</v>
      </c>
      <c r="AW11" s="297">
        <f t="shared" si="1"/>
        <v>15209587.719999999</v>
      </c>
      <c r="AX11" s="643" t="s">
        <v>57</v>
      </c>
      <c r="AY11" s="643" t="s">
        <v>57</v>
      </c>
      <c r="AZ11" s="1015">
        <v>61463583.25</v>
      </c>
      <c r="BA11" s="643" t="s">
        <v>57</v>
      </c>
      <c r="BB11" s="643" t="s">
        <v>57</v>
      </c>
      <c r="BC11" s="369">
        <f t="shared" si="0"/>
        <v>6687220.25</v>
      </c>
      <c r="BD11" s="296"/>
      <c r="BE11" s="296"/>
      <c r="BF11" s="296"/>
      <c r="BG11" s="296"/>
      <c r="BH11" s="296"/>
      <c r="BI11" s="296"/>
      <c r="BJ11" s="296"/>
      <c r="BK11" s="296"/>
      <c r="BL11" s="296"/>
      <c r="BM11" s="296"/>
      <c r="BN11" s="296"/>
      <c r="BO11" s="296"/>
      <c r="BP11" s="296"/>
      <c r="BQ11" s="296"/>
      <c r="BR11" s="296"/>
      <c r="BS11" s="296"/>
      <c r="BT11" s="296"/>
      <c r="BU11" s="370"/>
      <c r="BV11" s="1028"/>
      <c r="BW11" s="1019"/>
    </row>
    <row r="12" spans="1:75" s="726" customFormat="1" ht="83.25" customHeight="1" x14ac:dyDescent="0.25">
      <c r="A12" s="291" t="s">
        <v>613</v>
      </c>
      <c r="B12" s="292" t="s">
        <v>538</v>
      </c>
      <c r="C12" s="292" t="s">
        <v>116</v>
      </c>
      <c r="D12" s="293" t="s">
        <v>117</v>
      </c>
      <c r="E12" s="292" t="s">
        <v>40</v>
      </c>
      <c r="F12" s="292" t="s">
        <v>72</v>
      </c>
      <c r="G12" s="299" t="s">
        <v>23</v>
      </c>
      <c r="H12" s="301" t="s">
        <v>57</v>
      </c>
      <c r="I12" s="294" t="s">
        <v>57</v>
      </c>
      <c r="J12" s="295">
        <v>14</v>
      </c>
      <c r="K12" s="294" t="s">
        <v>57</v>
      </c>
      <c r="L12" s="294" t="s">
        <v>57</v>
      </c>
      <c r="M12" s="644">
        <v>49</v>
      </c>
      <c r="N12" s="300" t="s">
        <v>57</v>
      </c>
      <c r="O12" s="294" t="s">
        <v>57</v>
      </c>
      <c r="P12" s="292">
        <v>0</v>
      </c>
      <c r="Q12" s="294" t="s">
        <v>57</v>
      </c>
      <c r="R12" s="294" t="s">
        <v>57</v>
      </c>
      <c r="S12" s="292">
        <v>0</v>
      </c>
      <c r="T12" s="294" t="s">
        <v>57</v>
      </c>
      <c r="U12" s="294" t="s">
        <v>57</v>
      </c>
      <c r="V12" s="292">
        <v>0</v>
      </c>
      <c r="W12" s="294" t="s">
        <v>57</v>
      </c>
      <c r="X12" s="294" t="s">
        <v>57</v>
      </c>
      <c r="Y12" s="292">
        <v>0</v>
      </c>
      <c r="Z12" s="294" t="s">
        <v>57</v>
      </c>
      <c r="AA12" s="294" t="s">
        <v>57</v>
      </c>
      <c r="AB12" s="297">
        <v>0</v>
      </c>
      <c r="AC12" s="294" t="s">
        <v>57</v>
      </c>
      <c r="AD12" s="294" t="s">
        <v>57</v>
      </c>
      <c r="AE12" s="297">
        <v>0</v>
      </c>
      <c r="AF12" s="294" t="s">
        <v>57</v>
      </c>
      <c r="AG12" s="294" t="s">
        <v>57</v>
      </c>
      <c r="AH12" s="368">
        <v>0</v>
      </c>
      <c r="AI12" s="643" t="s">
        <v>57</v>
      </c>
      <c r="AJ12" s="643" t="s">
        <v>57</v>
      </c>
      <c r="AK12" s="369">
        <v>0</v>
      </c>
      <c r="AL12" s="643" t="s">
        <v>57</v>
      </c>
      <c r="AM12" s="643" t="s">
        <v>57</v>
      </c>
      <c r="AN12" s="368">
        <v>27</v>
      </c>
      <c r="AO12" s="643" t="s">
        <v>57</v>
      </c>
      <c r="AP12" s="643" t="s">
        <v>57</v>
      </c>
      <c r="AQ12" s="309">
        <v>27</v>
      </c>
      <c r="AR12" s="643" t="s">
        <v>57</v>
      </c>
      <c r="AS12" s="643" t="s">
        <v>57</v>
      </c>
      <c r="AT12" s="368">
        <v>38</v>
      </c>
      <c r="AU12" s="643" t="s">
        <v>57</v>
      </c>
      <c r="AV12" s="643" t="s">
        <v>57</v>
      </c>
      <c r="AW12" s="297">
        <f t="shared" si="1"/>
        <v>11</v>
      </c>
      <c r="AX12" s="643" t="s">
        <v>57</v>
      </c>
      <c r="AY12" s="643" t="s">
        <v>57</v>
      </c>
      <c r="AZ12" s="1014">
        <v>38</v>
      </c>
      <c r="BA12" s="643" t="s">
        <v>57</v>
      </c>
      <c r="BB12" s="643" t="s">
        <v>57</v>
      </c>
      <c r="BC12" s="369">
        <f>AZ12-AT12</f>
        <v>0</v>
      </c>
      <c r="BD12" s="296"/>
      <c r="BE12" s="296"/>
      <c r="BF12" s="296"/>
      <c r="BG12" s="296"/>
      <c r="BH12" s="296"/>
      <c r="BI12" s="296"/>
      <c r="BJ12" s="296"/>
      <c r="BK12" s="296"/>
      <c r="BL12" s="296"/>
      <c r="BM12" s="296"/>
      <c r="BN12" s="296"/>
      <c r="BO12" s="296"/>
      <c r="BP12" s="296"/>
      <c r="BQ12" s="296"/>
      <c r="BR12" s="296"/>
      <c r="BS12" s="296"/>
      <c r="BT12" s="296"/>
      <c r="BU12" s="370"/>
      <c r="BV12" s="1028" t="s">
        <v>903</v>
      </c>
      <c r="BW12" s="1022"/>
    </row>
    <row r="13" spans="1:75" s="726" customFormat="1" ht="59.25" customHeight="1" x14ac:dyDescent="0.25">
      <c r="A13" s="291" t="s">
        <v>613</v>
      </c>
      <c r="B13" s="292" t="s">
        <v>538</v>
      </c>
      <c r="C13" s="292" t="s">
        <v>118</v>
      </c>
      <c r="D13" s="293" t="s">
        <v>119</v>
      </c>
      <c r="E13" s="292" t="s">
        <v>40</v>
      </c>
      <c r="F13" s="292" t="s">
        <v>72</v>
      </c>
      <c r="G13" s="299" t="s">
        <v>23</v>
      </c>
      <c r="H13" s="301" t="s">
        <v>57</v>
      </c>
      <c r="I13" s="294" t="s">
        <v>57</v>
      </c>
      <c r="J13" s="295">
        <v>2</v>
      </c>
      <c r="K13" s="294" t="s">
        <v>57</v>
      </c>
      <c r="L13" s="294" t="s">
        <v>57</v>
      </c>
      <c r="M13" s="644">
        <v>38</v>
      </c>
      <c r="N13" s="300" t="s">
        <v>57</v>
      </c>
      <c r="O13" s="294" t="s">
        <v>57</v>
      </c>
      <c r="P13" s="292">
        <v>0</v>
      </c>
      <c r="Q13" s="294" t="s">
        <v>57</v>
      </c>
      <c r="R13" s="294" t="s">
        <v>57</v>
      </c>
      <c r="S13" s="292">
        <v>0</v>
      </c>
      <c r="T13" s="294" t="s">
        <v>57</v>
      </c>
      <c r="U13" s="294" t="s">
        <v>57</v>
      </c>
      <c r="V13" s="292">
        <v>0</v>
      </c>
      <c r="W13" s="294" t="s">
        <v>57</v>
      </c>
      <c r="X13" s="294" t="s">
        <v>57</v>
      </c>
      <c r="Y13" s="292">
        <v>0</v>
      </c>
      <c r="Z13" s="294" t="s">
        <v>57</v>
      </c>
      <c r="AA13" s="294" t="s">
        <v>57</v>
      </c>
      <c r="AB13" s="297">
        <v>0</v>
      </c>
      <c r="AC13" s="294" t="s">
        <v>57</v>
      </c>
      <c r="AD13" s="294" t="s">
        <v>57</v>
      </c>
      <c r="AE13" s="297">
        <v>0</v>
      </c>
      <c r="AF13" s="294" t="s">
        <v>57</v>
      </c>
      <c r="AG13" s="294" t="s">
        <v>57</v>
      </c>
      <c r="AH13" s="368">
        <v>2</v>
      </c>
      <c r="AI13" s="643" t="s">
        <v>57</v>
      </c>
      <c r="AJ13" s="643" t="s">
        <v>57</v>
      </c>
      <c r="AK13" s="369">
        <v>2</v>
      </c>
      <c r="AL13" s="643" t="s">
        <v>57</v>
      </c>
      <c r="AM13" s="643" t="s">
        <v>57</v>
      </c>
      <c r="AN13" s="368">
        <v>8</v>
      </c>
      <c r="AO13" s="643" t="s">
        <v>57</v>
      </c>
      <c r="AP13" s="643" t="s">
        <v>57</v>
      </c>
      <c r="AQ13" s="309">
        <v>6</v>
      </c>
      <c r="AR13" s="643" t="s">
        <v>57</v>
      </c>
      <c r="AS13" s="643" t="s">
        <v>57</v>
      </c>
      <c r="AT13" s="368">
        <v>23</v>
      </c>
      <c r="AU13" s="643" t="s">
        <v>57</v>
      </c>
      <c r="AV13" s="643" t="s">
        <v>57</v>
      </c>
      <c r="AW13" s="297">
        <f t="shared" si="1"/>
        <v>15</v>
      </c>
      <c r="AX13" s="643" t="s">
        <v>57</v>
      </c>
      <c r="AY13" s="643" t="s">
        <v>57</v>
      </c>
      <c r="AZ13" s="1014">
        <v>31</v>
      </c>
      <c r="BA13" s="643" t="s">
        <v>57</v>
      </c>
      <c r="BB13" s="643" t="s">
        <v>57</v>
      </c>
      <c r="BC13" s="369">
        <f t="shared" si="0"/>
        <v>8</v>
      </c>
      <c r="BD13" s="296"/>
      <c r="BE13" s="296"/>
      <c r="BF13" s="296"/>
      <c r="BG13" s="296"/>
      <c r="BH13" s="296"/>
      <c r="BI13" s="296"/>
      <c r="BJ13" s="296"/>
      <c r="BK13" s="296"/>
      <c r="BL13" s="296"/>
      <c r="BM13" s="296"/>
      <c r="BN13" s="296"/>
      <c r="BO13" s="296"/>
      <c r="BP13" s="296"/>
      <c r="BQ13" s="296"/>
      <c r="BR13" s="296"/>
      <c r="BS13" s="296"/>
      <c r="BT13" s="296"/>
      <c r="BU13" s="370"/>
      <c r="BV13" s="1028" t="s">
        <v>903</v>
      </c>
      <c r="BW13" s="1023"/>
    </row>
    <row r="14" spans="1:75" s="726" customFormat="1" ht="114" customHeight="1" x14ac:dyDescent="0.25">
      <c r="A14" s="291" t="s">
        <v>613</v>
      </c>
      <c r="B14" s="292" t="s">
        <v>538</v>
      </c>
      <c r="C14" s="292" t="s">
        <v>120</v>
      </c>
      <c r="D14" s="293" t="s">
        <v>121</v>
      </c>
      <c r="E14" s="292" t="s">
        <v>122</v>
      </c>
      <c r="F14" s="292" t="s">
        <v>72</v>
      </c>
      <c r="G14" s="299" t="s">
        <v>23</v>
      </c>
      <c r="H14" s="301" t="s">
        <v>57</v>
      </c>
      <c r="I14" s="294" t="s">
        <v>57</v>
      </c>
      <c r="J14" s="295">
        <v>42</v>
      </c>
      <c r="K14" s="294" t="s">
        <v>57</v>
      </c>
      <c r="L14" s="294" t="s">
        <v>57</v>
      </c>
      <c r="M14" s="644">
        <v>236</v>
      </c>
      <c r="N14" s="300" t="s">
        <v>57</v>
      </c>
      <c r="O14" s="294" t="s">
        <v>57</v>
      </c>
      <c r="P14" s="292">
        <v>0</v>
      </c>
      <c r="Q14" s="294" t="s">
        <v>57</v>
      </c>
      <c r="R14" s="294" t="s">
        <v>57</v>
      </c>
      <c r="S14" s="292">
        <v>0</v>
      </c>
      <c r="T14" s="294" t="s">
        <v>57</v>
      </c>
      <c r="U14" s="294" t="s">
        <v>57</v>
      </c>
      <c r="V14" s="292">
        <v>0</v>
      </c>
      <c r="W14" s="294" t="s">
        <v>57</v>
      </c>
      <c r="X14" s="294" t="s">
        <v>57</v>
      </c>
      <c r="Y14" s="292">
        <v>0</v>
      </c>
      <c r="Z14" s="294" t="s">
        <v>57</v>
      </c>
      <c r="AA14" s="294" t="s">
        <v>57</v>
      </c>
      <c r="AB14" s="297">
        <v>0</v>
      </c>
      <c r="AC14" s="294" t="s">
        <v>57</v>
      </c>
      <c r="AD14" s="294" t="s">
        <v>57</v>
      </c>
      <c r="AE14" s="297">
        <v>0</v>
      </c>
      <c r="AF14" s="294" t="s">
        <v>57</v>
      </c>
      <c r="AG14" s="294" t="s">
        <v>57</v>
      </c>
      <c r="AH14" s="368">
        <v>11.15</v>
      </c>
      <c r="AI14" s="643" t="s">
        <v>57</v>
      </c>
      <c r="AJ14" s="643" t="s">
        <v>57</v>
      </c>
      <c r="AK14" s="371">
        <v>11.15</v>
      </c>
      <c r="AL14" s="643" t="s">
        <v>57</v>
      </c>
      <c r="AM14" s="643" t="s">
        <v>57</v>
      </c>
      <c r="AN14" s="368">
        <v>46.87</v>
      </c>
      <c r="AO14" s="643" t="s">
        <v>57</v>
      </c>
      <c r="AP14" s="643" t="s">
        <v>57</v>
      </c>
      <c r="AQ14" s="309">
        <v>35.72</v>
      </c>
      <c r="AR14" s="643" t="s">
        <v>57</v>
      </c>
      <c r="AS14" s="643" t="s">
        <v>57</v>
      </c>
      <c r="AT14" s="368">
        <v>84.23</v>
      </c>
      <c r="AU14" s="643" t="s">
        <v>57</v>
      </c>
      <c r="AV14" s="643" t="s">
        <v>57</v>
      </c>
      <c r="AW14" s="297">
        <f t="shared" si="1"/>
        <v>37.360000000000007</v>
      </c>
      <c r="AX14" s="643" t="s">
        <v>57</v>
      </c>
      <c r="AY14" s="643" t="s">
        <v>57</v>
      </c>
      <c r="AZ14" s="1014">
        <v>161.36000000000001</v>
      </c>
      <c r="BA14" s="643" t="s">
        <v>57</v>
      </c>
      <c r="BB14" s="643" t="s">
        <v>57</v>
      </c>
      <c r="BC14" s="371">
        <f t="shared" si="0"/>
        <v>77.13000000000001</v>
      </c>
      <c r="BD14" s="296"/>
      <c r="BE14" s="296"/>
      <c r="BF14" s="296"/>
      <c r="BG14" s="296"/>
      <c r="BH14" s="296"/>
      <c r="BI14" s="296"/>
      <c r="BJ14" s="296"/>
      <c r="BK14" s="296"/>
      <c r="BL14" s="296"/>
      <c r="BM14" s="296"/>
      <c r="BN14" s="296"/>
      <c r="BO14" s="296"/>
      <c r="BP14" s="296"/>
      <c r="BQ14" s="296"/>
      <c r="BR14" s="296"/>
      <c r="BS14" s="296"/>
      <c r="BT14" s="296"/>
      <c r="BU14" s="370"/>
      <c r="BV14" s="1028" t="s">
        <v>903</v>
      </c>
      <c r="BW14" s="1019"/>
    </row>
    <row r="15" spans="1:75" s="726" customFormat="1" ht="76.5" customHeight="1" x14ac:dyDescent="0.25">
      <c r="A15" s="291" t="s">
        <v>613</v>
      </c>
      <c r="B15" s="292" t="s">
        <v>538</v>
      </c>
      <c r="C15" s="292" t="s">
        <v>114</v>
      </c>
      <c r="D15" s="293" t="s">
        <v>115</v>
      </c>
      <c r="E15" s="292" t="s">
        <v>40</v>
      </c>
      <c r="F15" s="292" t="s">
        <v>72</v>
      </c>
      <c r="G15" s="299" t="s">
        <v>23</v>
      </c>
      <c r="H15" s="301" t="s">
        <v>57</v>
      </c>
      <c r="I15" s="294" t="s">
        <v>57</v>
      </c>
      <c r="J15" s="295">
        <v>15</v>
      </c>
      <c r="K15" s="294" t="s">
        <v>57</v>
      </c>
      <c r="L15" s="294" t="s">
        <v>57</v>
      </c>
      <c r="M15" s="644">
        <v>145</v>
      </c>
      <c r="N15" s="300" t="s">
        <v>57</v>
      </c>
      <c r="O15" s="294" t="s">
        <v>57</v>
      </c>
      <c r="P15" s="292">
        <v>0</v>
      </c>
      <c r="Q15" s="294" t="s">
        <v>57</v>
      </c>
      <c r="R15" s="294" t="s">
        <v>57</v>
      </c>
      <c r="S15" s="292">
        <v>0</v>
      </c>
      <c r="T15" s="294" t="s">
        <v>57</v>
      </c>
      <c r="U15" s="294" t="s">
        <v>57</v>
      </c>
      <c r="V15" s="292">
        <v>0</v>
      </c>
      <c r="W15" s="294" t="s">
        <v>57</v>
      </c>
      <c r="X15" s="294" t="s">
        <v>57</v>
      </c>
      <c r="Y15" s="292">
        <v>0</v>
      </c>
      <c r="Z15" s="294" t="s">
        <v>57</v>
      </c>
      <c r="AA15" s="294" t="s">
        <v>57</v>
      </c>
      <c r="AB15" s="297">
        <v>0</v>
      </c>
      <c r="AC15" s="294" t="s">
        <v>57</v>
      </c>
      <c r="AD15" s="294" t="s">
        <v>57</v>
      </c>
      <c r="AE15" s="297">
        <v>0</v>
      </c>
      <c r="AF15" s="294" t="s">
        <v>57</v>
      </c>
      <c r="AG15" s="294" t="s">
        <v>57</v>
      </c>
      <c r="AH15" s="368">
        <v>0</v>
      </c>
      <c r="AI15" s="643" t="s">
        <v>57</v>
      </c>
      <c r="AJ15" s="643" t="s">
        <v>57</v>
      </c>
      <c r="AK15" s="369">
        <v>0</v>
      </c>
      <c r="AL15" s="643" t="s">
        <v>57</v>
      </c>
      <c r="AM15" s="643" t="s">
        <v>57</v>
      </c>
      <c r="AN15" s="368">
        <v>43</v>
      </c>
      <c r="AO15" s="643" t="s">
        <v>57</v>
      </c>
      <c r="AP15" s="643" t="s">
        <v>57</v>
      </c>
      <c r="AQ15" s="309">
        <v>43</v>
      </c>
      <c r="AR15" s="643" t="s">
        <v>57</v>
      </c>
      <c r="AS15" s="643" t="s">
        <v>57</v>
      </c>
      <c r="AT15" s="368">
        <v>55</v>
      </c>
      <c r="AU15" s="643" t="s">
        <v>57</v>
      </c>
      <c r="AV15" s="643" t="s">
        <v>57</v>
      </c>
      <c r="AW15" s="297">
        <f t="shared" si="1"/>
        <v>12</v>
      </c>
      <c r="AX15" s="643" t="s">
        <v>57</v>
      </c>
      <c r="AY15" s="643" t="s">
        <v>57</v>
      </c>
      <c r="AZ15" s="1014">
        <v>74</v>
      </c>
      <c r="BA15" s="643" t="s">
        <v>57</v>
      </c>
      <c r="BB15" s="643" t="s">
        <v>57</v>
      </c>
      <c r="BC15" s="369">
        <f t="shared" si="0"/>
        <v>19</v>
      </c>
      <c r="BD15" s="296"/>
      <c r="BE15" s="296"/>
      <c r="BF15" s="296"/>
      <c r="BG15" s="296"/>
      <c r="BH15" s="296"/>
      <c r="BI15" s="296"/>
      <c r="BJ15" s="296"/>
      <c r="BK15" s="296"/>
      <c r="BL15" s="296"/>
      <c r="BM15" s="296"/>
      <c r="BN15" s="296"/>
      <c r="BO15" s="296"/>
      <c r="BP15" s="296"/>
      <c r="BQ15" s="296"/>
      <c r="BR15" s="296"/>
      <c r="BS15" s="296"/>
      <c r="BT15" s="296"/>
      <c r="BU15" s="370"/>
      <c r="BV15" s="1028" t="s">
        <v>903</v>
      </c>
      <c r="BW15" s="1019"/>
    </row>
    <row r="16" spans="1:75" s="726" customFormat="1" ht="51" customHeight="1" x14ac:dyDescent="0.25">
      <c r="A16" s="291" t="s">
        <v>613</v>
      </c>
      <c r="B16" s="292" t="s">
        <v>541</v>
      </c>
      <c r="C16" s="292" t="s">
        <v>542</v>
      </c>
      <c r="D16" s="293" t="s">
        <v>545</v>
      </c>
      <c r="E16" s="292" t="s">
        <v>75</v>
      </c>
      <c r="F16" s="292" t="s">
        <v>72</v>
      </c>
      <c r="G16" s="299" t="s">
        <v>23</v>
      </c>
      <c r="H16" s="301" t="s">
        <v>57</v>
      </c>
      <c r="I16" s="294" t="s">
        <v>57</v>
      </c>
      <c r="J16" s="295">
        <v>35454333</v>
      </c>
      <c r="K16" s="294" t="s">
        <v>57</v>
      </c>
      <c r="L16" s="294" t="s">
        <v>57</v>
      </c>
      <c r="M16" s="644">
        <v>148752468</v>
      </c>
      <c r="N16" s="300" t="s">
        <v>57</v>
      </c>
      <c r="O16" s="294" t="s">
        <v>57</v>
      </c>
      <c r="P16" s="292">
        <v>0</v>
      </c>
      <c r="Q16" s="294" t="s">
        <v>57</v>
      </c>
      <c r="R16" s="294" t="s">
        <v>57</v>
      </c>
      <c r="S16" s="292">
        <v>0</v>
      </c>
      <c r="T16" s="294" t="s">
        <v>57</v>
      </c>
      <c r="U16" s="294" t="s">
        <v>57</v>
      </c>
      <c r="V16" s="292">
        <v>0</v>
      </c>
      <c r="W16" s="294" t="s">
        <v>57</v>
      </c>
      <c r="X16" s="294" t="s">
        <v>57</v>
      </c>
      <c r="Y16" s="292">
        <v>0</v>
      </c>
      <c r="Z16" s="294" t="s">
        <v>57</v>
      </c>
      <c r="AA16" s="294" t="s">
        <v>57</v>
      </c>
      <c r="AB16" s="297">
        <v>7666640</v>
      </c>
      <c r="AC16" s="294" t="s">
        <v>57</v>
      </c>
      <c r="AD16" s="294" t="s">
        <v>57</v>
      </c>
      <c r="AE16" s="297">
        <v>7666640</v>
      </c>
      <c r="AF16" s="294" t="s">
        <v>57</v>
      </c>
      <c r="AG16" s="294" t="s">
        <v>57</v>
      </c>
      <c r="AH16" s="499">
        <v>14856807.030000001</v>
      </c>
      <c r="AI16" s="643" t="s">
        <v>57</v>
      </c>
      <c r="AJ16" s="643" t="s">
        <v>57</v>
      </c>
      <c r="AK16" s="369">
        <v>7190167.0300000012</v>
      </c>
      <c r="AL16" s="643" t="s">
        <v>57</v>
      </c>
      <c r="AM16" s="643" t="s">
        <v>57</v>
      </c>
      <c r="AN16" s="499">
        <v>50786726.100000001</v>
      </c>
      <c r="AO16" s="648" t="s">
        <v>57</v>
      </c>
      <c r="AP16" s="648" t="s">
        <v>57</v>
      </c>
      <c r="AQ16" s="369">
        <v>35929919.07</v>
      </c>
      <c r="AR16" s="643" t="s">
        <v>57</v>
      </c>
      <c r="AS16" s="643" t="s">
        <v>57</v>
      </c>
      <c r="AT16" s="499">
        <v>64956412</v>
      </c>
      <c r="AU16" s="643" t="s">
        <v>57</v>
      </c>
      <c r="AV16" s="643" t="s">
        <v>57</v>
      </c>
      <c r="AW16" s="297">
        <f t="shared" si="1"/>
        <v>14169685.899999999</v>
      </c>
      <c r="AX16" s="643" t="s">
        <v>57</v>
      </c>
      <c r="AY16" s="643" t="s">
        <v>57</v>
      </c>
      <c r="AZ16" s="1013">
        <v>84238447.239999995</v>
      </c>
      <c r="BA16" s="643" t="s">
        <v>57</v>
      </c>
      <c r="BB16" s="643" t="s">
        <v>57</v>
      </c>
      <c r="BC16" s="369">
        <f t="shared" si="0"/>
        <v>19282035.239999995</v>
      </c>
      <c r="BD16" s="296"/>
      <c r="BE16" s="296"/>
      <c r="BF16" s="296"/>
      <c r="BG16" s="296"/>
      <c r="BH16" s="296"/>
      <c r="BI16" s="296"/>
      <c r="BJ16" s="296"/>
      <c r="BK16" s="296"/>
      <c r="BL16" s="296"/>
      <c r="BM16" s="296"/>
      <c r="BN16" s="296"/>
      <c r="BO16" s="296"/>
      <c r="BP16" s="296"/>
      <c r="BQ16" s="296"/>
      <c r="BR16" s="296"/>
      <c r="BS16" s="296"/>
      <c r="BT16" s="296"/>
      <c r="BU16" s="370"/>
      <c r="BV16" s="1028"/>
      <c r="BW16" s="1020"/>
    </row>
    <row r="17" spans="1:75" s="646" customFormat="1" ht="97.5" customHeight="1" x14ac:dyDescent="0.25">
      <c r="A17" s="640" t="s">
        <v>614</v>
      </c>
      <c r="B17" s="296" t="s">
        <v>538</v>
      </c>
      <c r="C17" s="296" t="s">
        <v>125</v>
      </c>
      <c r="D17" s="641" t="s">
        <v>126</v>
      </c>
      <c r="E17" s="296" t="s">
        <v>40</v>
      </c>
      <c r="F17" s="296" t="s">
        <v>72</v>
      </c>
      <c r="G17" s="370" t="s">
        <v>23</v>
      </c>
      <c r="H17" s="642" t="s">
        <v>57</v>
      </c>
      <c r="I17" s="643" t="s">
        <v>57</v>
      </c>
      <c r="J17" s="297">
        <v>0</v>
      </c>
      <c r="K17" s="643" t="s">
        <v>57</v>
      </c>
      <c r="L17" s="643" t="s">
        <v>57</v>
      </c>
      <c r="M17" s="644">
        <v>1</v>
      </c>
      <c r="N17" s="645" t="s">
        <v>57</v>
      </c>
      <c r="O17" s="643" t="s">
        <v>57</v>
      </c>
      <c r="P17" s="296">
        <v>0</v>
      </c>
      <c r="Q17" s="643" t="s">
        <v>57</v>
      </c>
      <c r="R17" s="643" t="s">
        <v>57</v>
      </c>
      <c r="S17" s="296">
        <v>0</v>
      </c>
      <c r="T17" s="643" t="s">
        <v>57</v>
      </c>
      <c r="U17" s="643" t="s">
        <v>57</v>
      </c>
      <c r="V17" s="296">
        <v>0</v>
      </c>
      <c r="W17" s="643" t="s">
        <v>57</v>
      </c>
      <c r="X17" s="643" t="s">
        <v>57</v>
      </c>
      <c r="Y17" s="296">
        <v>0</v>
      </c>
      <c r="Z17" s="643" t="s">
        <v>57</v>
      </c>
      <c r="AA17" s="643" t="s">
        <v>57</v>
      </c>
      <c r="AB17" s="297">
        <v>0</v>
      </c>
      <c r="AC17" s="643" t="s">
        <v>57</v>
      </c>
      <c r="AD17" s="643" t="s">
        <v>57</v>
      </c>
      <c r="AE17" s="297">
        <v>0</v>
      </c>
      <c r="AF17" s="643" t="s">
        <v>57</v>
      </c>
      <c r="AG17" s="643" t="s">
        <v>57</v>
      </c>
      <c r="AH17" s="368">
        <v>0</v>
      </c>
      <c r="AI17" s="643" t="s">
        <v>57</v>
      </c>
      <c r="AJ17" s="643" t="s">
        <v>57</v>
      </c>
      <c r="AK17" s="369">
        <v>0</v>
      </c>
      <c r="AL17" s="643" t="s">
        <v>57</v>
      </c>
      <c r="AM17" s="643" t="s">
        <v>57</v>
      </c>
      <c r="AN17" s="368">
        <v>0</v>
      </c>
      <c r="AO17" s="643" t="s">
        <v>57</v>
      </c>
      <c r="AP17" s="643" t="s">
        <v>57</v>
      </c>
      <c r="AQ17" s="309">
        <v>0</v>
      </c>
      <c r="AR17" s="643" t="s">
        <v>57</v>
      </c>
      <c r="AS17" s="643" t="s">
        <v>57</v>
      </c>
      <c r="AT17" s="368">
        <v>0</v>
      </c>
      <c r="AU17" s="643" t="s">
        <v>57</v>
      </c>
      <c r="AV17" s="643" t="s">
        <v>57</v>
      </c>
      <c r="AW17" s="297">
        <f t="shared" si="1"/>
        <v>0</v>
      </c>
      <c r="AX17" s="643" t="s">
        <v>57</v>
      </c>
      <c r="AY17" s="643" t="s">
        <v>57</v>
      </c>
      <c r="AZ17" s="1014">
        <v>0</v>
      </c>
      <c r="BA17" s="643" t="s">
        <v>57</v>
      </c>
      <c r="BB17" s="643" t="s">
        <v>57</v>
      </c>
      <c r="BC17" s="369">
        <v>0</v>
      </c>
      <c r="BD17" s="296"/>
      <c r="BE17" s="296"/>
      <c r="BF17" s="296"/>
      <c r="BG17" s="296"/>
      <c r="BH17" s="296"/>
      <c r="BI17" s="296"/>
      <c r="BJ17" s="296"/>
      <c r="BK17" s="296"/>
      <c r="BL17" s="296"/>
      <c r="BM17" s="296"/>
      <c r="BN17" s="296"/>
      <c r="BO17" s="296"/>
      <c r="BP17" s="296"/>
      <c r="BQ17" s="296"/>
      <c r="BR17" s="296"/>
      <c r="BS17" s="296"/>
      <c r="BT17" s="296"/>
      <c r="BU17" s="370"/>
      <c r="BV17" s="1028" t="s">
        <v>902</v>
      </c>
      <c r="BW17" s="1019"/>
    </row>
    <row r="18" spans="1:75" s="646" customFormat="1" ht="65.25" customHeight="1" x14ac:dyDescent="0.25">
      <c r="A18" s="640" t="s">
        <v>614</v>
      </c>
      <c r="B18" s="296" t="s">
        <v>615</v>
      </c>
      <c r="C18" s="296" t="s">
        <v>616</v>
      </c>
      <c r="D18" s="641" t="s">
        <v>617</v>
      </c>
      <c r="E18" s="296" t="s">
        <v>40</v>
      </c>
      <c r="F18" s="296" t="s">
        <v>72</v>
      </c>
      <c r="G18" s="370" t="s">
        <v>23</v>
      </c>
      <c r="H18" s="642" t="s">
        <v>57</v>
      </c>
      <c r="I18" s="643" t="s">
        <v>57</v>
      </c>
      <c r="J18" s="297">
        <v>1</v>
      </c>
      <c r="K18" s="643" t="s">
        <v>57</v>
      </c>
      <c r="L18" s="643" t="s">
        <v>57</v>
      </c>
      <c r="M18" s="647" t="s">
        <v>57</v>
      </c>
      <c r="N18" s="645" t="s">
        <v>57</v>
      </c>
      <c r="O18" s="643" t="s">
        <v>57</v>
      </c>
      <c r="P18" s="296">
        <v>0</v>
      </c>
      <c r="Q18" s="643" t="s">
        <v>57</v>
      </c>
      <c r="R18" s="643" t="s">
        <v>57</v>
      </c>
      <c r="S18" s="296">
        <v>0</v>
      </c>
      <c r="T18" s="643" t="s">
        <v>57</v>
      </c>
      <c r="U18" s="643" t="s">
        <v>57</v>
      </c>
      <c r="V18" s="296">
        <v>0</v>
      </c>
      <c r="W18" s="643" t="s">
        <v>57</v>
      </c>
      <c r="X18" s="643" t="s">
        <v>57</v>
      </c>
      <c r="Y18" s="296">
        <v>0</v>
      </c>
      <c r="Z18" s="643" t="s">
        <v>57</v>
      </c>
      <c r="AA18" s="643" t="s">
        <v>57</v>
      </c>
      <c r="AB18" s="297">
        <v>0</v>
      </c>
      <c r="AC18" s="643" t="s">
        <v>57</v>
      </c>
      <c r="AD18" s="643" t="s">
        <v>57</v>
      </c>
      <c r="AE18" s="297">
        <v>0</v>
      </c>
      <c r="AF18" s="643" t="s">
        <v>57</v>
      </c>
      <c r="AG18" s="643" t="s">
        <v>57</v>
      </c>
      <c r="AH18" s="368">
        <v>1</v>
      </c>
      <c r="AI18" s="643" t="s">
        <v>57</v>
      </c>
      <c r="AJ18" s="643" t="s">
        <v>57</v>
      </c>
      <c r="AK18" s="369">
        <v>1</v>
      </c>
      <c r="AL18" s="643" t="s">
        <v>57</v>
      </c>
      <c r="AM18" s="643" t="s">
        <v>57</v>
      </c>
      <c r="AN18" s="368">
        <v>1</v>
      </c>
      <c r="AO18" s="643" t="s">
        <v>57</v>
      </c>
      <c r="AP18" s="643" t="s">
        <v>57</v>
      </c>
      <c r="AQ18" s="309">
        <v>0</v>
      </c>
      <c r="AR18" s="643" t="s">
        <v>57</v>
      </c>
      <c r="AS18" s="643" t="s">
        <v>57</v>
      </c>
      <c r="AT18" s="368">
        <v>1</v>
      </c>
      <c r="AU18" s="643" t="s">
        <v>57</v>
      </c>
      <c r="AV18" s="643" t="s">
        <v>57</v>
      </c>
      <c r="AW18" s="297">
        <f t="shared" si="1"/>
        <v>0</v>
      </c>
      <c r="AX18" s="643" t="s">
        <v>57</v>
      </c>
      <c r="AY18" s="643" t="s">
        <v>57</v>
      </c>
      <c r="AZ18" s="1014">
        <v>1</v>
      </c>
      <c r="BA18" s="643" t="s">
        <v>57</v>
      </c>
      <c r="BB18" s="643" t="s">
        <v>57</v>
      </c>
      <c r="BC18" s="369">
        <v>0</v>
      </c>
      <c r="BD18" s="296"/>
      <c r="BE18" s="296"/>
      <c r="BF18" s="296"/>
      <c r="BG18" s="296"/>
      <c r="BH18" s="296"/>
      <c r="BI18" s="296"/>
      <c r="BJ18" s="296"/>
      <c r="BK18" s="296"/>
      <c r="BL18" s="296"/>
      <c r="BM18" s="296"/>
      <c r="BN18" s="296"/>
      <c r="BO18" s="296"/>
      <c r="BP18" s="296"/>
      <c r="BQ18" s="296"/>
      <c r="BR18" s="296"/>
      <c r="BS18" s="296"/>
      <c r="BT18" s="296"/>
      <c r="BU18" s="370"/>
      <c r="BV18" s="1028"/>
      <c r="BW18" s="1024"/>
    </row>
    <row r="19" spans="1:75" s="646" customFormat="1" ht="60" customHeight="1" x14ac:dyDescent="0.25">
      <c r="A19" s="640" t="s">
        <v>614</v>
      </c>
      <c r="B19" s="296" t="s">
        <v>541</v>
      </c>
      <c r="C19" s="296" t="s">
        <v>542</v>
      </c>
      <c r="D19" s="641" t="s">
        <v>545</v>
      </c>
      <c r="E19" s="296" t="s">
        <v>75</v>
      </c>
      <c r="F19" s="296" t="s">
        <v>72</v>
      </c>
      <c r="G19" s="370" t="s">
        <v>23</v>
      </c>
      <c r="H19" s="642" t="s">
        <v>57</v>
      </c>
      <c r="I19" s="643" t="s">
        <v>57</v>
      </c>
      <c r="J19" s="297">
        <v>2827647</v>
      </c>
      <c r="K19" s="643" t="s">
        <v>57</v>
      </c>
      <c r="L19" s="643" t="s">
        <v>57</v>
      </c>
      <c r="M19" s="644">
        <v>20380284</v>
      </c>
      <c r="N19" s="645" t="s">
        <v>57</v>
      </c>
      <c r="O19" s="643" t="s">
        <v>57</v>
      </c>
      <c r="P19" s="296">
        <v>0</v>
      </c>
      <c r="Q19" s="643" t="s">
        <v>57</v>
      </c>
      <c r="R19" s="643" t="s">
        <v>57</v>
      </c>
      <c r="S19" s="296">
        <v>0</v>
      </c>
      <c r="T19" s="643" t="s">
        <v>57</v>
      </c>
      <c r="U19" s="643" t="s">
        <v>57</v>
      </c>
      <c r="V19" s="296">
        <v>0</v>
      </c>
      <c r="W19" s="643" t="s">
        <v>57</v>
      </c>
      <c r="X19" s="643" t="s">
        <v>57</v>
      </c>
      <c r="Y19" s="296">
        <v>0</v>
      </c>
      <c r="Z19" s="643" t="s">
        <v>57</v>
      </c>
      <c r="AA19" s="643" t="s">
        <v>57</v>
      </c>
      <c r="AB19" s="297">
        <v>0</v>
      </c>
      <c r="AC19" s="643" t="s">
        <v>57</v>
      </c>
      <c r="AD19" s="643" t="s">
        <v>57</v>
      </c>
      <c r="AE19" s="297">
        <v>0</v>
      </c>
      <c r="AF19" s="643" t="s">
        <v>57</v>
      </c>
      <c r="AG19" s="643" t="s">
        <v>57</v>
      </c>
      <c r="AH19" s="368">
        <v>0</v>
      </c>
      <c r="AI19" s="643" t="s">
        <v>57</v>
      </c>
      <c r="AJ19" s="643" t="s">
        <v>57</v>
      </c>
      <c r="AK19" s="369">
        <v>0</v>
      </c>
      <c r="AL19" s="643" t="s">
        <v>57</v>
      </c>
      <c r="AM19" s="643" t="s">
        <v>57</v>
      </c>
      <c r="AN19" s="499">
        <v>2656379.38</v>
      </c>
      <c r="AO19" s="648" t="s">
        <v>57</v>
      </c>
      <c r="AP19" s="648" t="s">
        <v>57</v>
      </c>
      <c r="AQ19" s="369">
        <v>2656379.38</v>
      </c>
      <c r="AR19" s="643" t="s">
        <v>57</v>
      </c>
      <c r="AS19" s="643" t="s">
        <v>57</v>
      </c>
      <c r="AT19" s="499">
        <v>2656379</v>
      </c>
      <c r="AU19" s="643" t="s">
        <v>57</v>
      </c>
      <c r="AV19" s="643" t="s">
        <v>57</v>
      </c>
      <c r="AW19" s="297">
        <f t="shared" si="1"/>
        <v>-0.37999999988824129</v>
      </c>
      <c r="AX19" s="643" t="s">
        <v>57</v>
      </c>
      <c r="AY19" s="643" t="s">
        <v>57</v>
      </c>
      <c r="AZ19" s="1013">
        <v>2656379</v>
      </c>
      <c r="BA19" s="643" t="s">
        <v>57</v>
      </c>
      <c r="BB19" s="643" t="s">
        <v>57</v>
      </c>
      <c r="BC19" s="369">
        <v>0</v>
      </c>
      <c r="BD19" s="296"/>
      <c r="BE19" s="296"/>
      <c r="BF19" s="296"/>
      <c r="BG19" s="296"/>
      <c r="BH19" s="296"/>
      <c r="BI19" s="296"/>
      <c r="BJ19" s="296"/>
      <c r="BK19" s="296"/>
      <c r="BL19" s="296"/>
      <c r="BM19" s="296"/>
      <c r="BN19" s="296"/>
      <c r="BO19" s="296"/>
      <c r="BP19" s="296"/>
      <c r="BQ19" s="296"/>
      <c r="BR19" s="296"/>
      <c r="BS19" s="296"/>
      <c r="BT19" s="296"/>
      <c r="BU19" s="370"/>
      <c r="BV19" s="1028"/>
      <c r="BW19" s="1025"/>
    </row>
    <row r="20" spans="1:75" s="726" customFormat="1" ht="63" customHeight="1" x14ac:dyDescent="0.25">
      <c r="A20" s="291" t="s">
        <v>618</v>
      </c>
      <c r="B20" s="292" t="s">
        <v>538</v>
      </c>
      <c r="C20" s="292" t="s">
        <v>134</v>
      </c>
      <c r="D20" s="293" t="s">
        <v>135</v>
      </c>
      <c r="E20" s="292" t="s">
        <v>40</v>
      </c>
      <c r="F20" s="292" t="s">
        <v>72</v>
      </c>
      <c r="G20" s="299" t="s">
        <v>23</v>
      </c>
      <c r="H20" s="301" t="s">
        <v>57</v>
      </c>
      <c r="I20" s="294" t="s">
        <v>57</v>
      </c>
      <c r="J20" s="295">
        <v>0</v>
      </c>
      <c r="K20" s="294" t="s">
        <v>57</v>
      </c>
      <c r="L20" s="294" t="s">
        <v>57</v>
      </c>
      <c r="M20" s="644">
        <v>35</v>
      </c>
      <c r="N20" s="300" t="s">
        <v>57</v>
      </c>
      <c r="O20" s="294" t="s">
        <v>57</v>
      </c>
      <c r="P20" s="292">
        <v>0</v>
      </c>
      <c r="Q20" s="294" t="s">
        <v>57</v>
      </c>
      <c r="R20" s="294" t="s">
        <v>57</v>
      </c>
      <c r="S20" s="292">
        <v>0</v>
      </c>
      <c r="T20" s="294" t="s">
        <v>57</v>
      </c>
      <c r="U20" s="294" t="s">
        <v>57</v>
      </c>
      <c r="V20" s="292">
        <v>0</v>
      </c>
      <c r="W20" s="294" t="s">
        <v>57</v>
      </c>
      <c r="X20" s="294" t="s">
        <v>57</v>
      </c>
      <c r="Y20" s="292">
        <v>0</v>
      </c>
      <c r="Z20" s="294" t="s">
        <v>57</v>
      </c>
      <c r="AA20" s="294" t="s">
        <v>57</v>
      </c>
      <c r="AB20" s="297">
        <v>0</v>
      </c>
      <c r="AC20" s="294" t="s">
        <v>57</v>
      </c>
      <c r="AD20" s="294" t="s">
        <v>57</v>
      </c>
      <c r="AE20" s="297">
        <v>0</v>
      </c>
      <c r="AF20" s="294" t="s">
        <v>57</v>
      </c>
      <c r="AG20" s="294" t="s">
        <v>57</v>
      </c>
      <c r="AH20" s="368">
        <v>0</v>
      </c>
      <c r="AI20" s="643" t="s">
        <v>57</v>
      </c>
      <c r="AJ20" s="643" t="s">
        <v>57</v>
      </c>
      <c r="AK20" s="369">
        <v>0</v>
      </c>
      <c r="AL20" s="643" t="s">
        <v>57</v>
      </c>
      <c r="AM20" s="643" t="s">
        <v>57</v>
      </c>
      <c r="AN20" s="368">
        <v>1</v>
      </c>
      <c r="AO20" s="643" t="s">
        <v>57</v>
      </c>
      <c r="AP20" s="643" t="s">
        <v>57</v>
      </c>
      <c r="AQ20" s="309">
        <v>1</v>
      </c>
      <c r="AR20" s="643" t="s">
        <v>57</v>
      </c>
      <c r="AS20" s="643" t="s">
        <v>57</v>
      </c>
      <c r="AT20" s="368">
        <v>5</v>
      </c>
      <c r="AU20" s="643" t="s">
        <v>57</v>
      </c>
      <c r="AV20" s="643" t="s">
        <v>57</v>
      </c>
      <c r="AW20" s="297">
        <f t="shared" si="1"/>
        <v>4</v>
      </c>
      <c r="AX20" s="643" t="s">
        <v>57</v>
      </c>
      <c r="AY20" s="643" t="s">
        <v>57</v>
      </c>
      <c r="AZ20" s="1014">
        <v>9</v>
      </c>
      <c r="BA20" s="643" t="s">
        <v>57</v>
      </c>
      <c r="BB20" s="643" t="s">
        <v>57</v>
      </c>
      <c r="BC20" s="369">
        <f>AZ20-AT20</f>
        <v>4</v>
      </c>
      <c r="BD20" s="296"/>
      <c r="BE20" s="296"/>
      <c r="BF20" s="296"/>
      <c r="BG20" s="296"/>
      <c r="BH20" s="296"/>
      <c r="BI20" s="296"/>
      <c r="BJ20" s="296"/>
      <c r="BK20" s="296"/>
      <c r="BL20" s="296"/>
      <c r="BM20" s="296"/>
      <c r="BN20" s="296"/>
      <c r="BO20" s="296"/>
      <c r="BP20" s="296"/>
      <c r="BQ20" s="296"/>
      <c r="BR20" s="296"/>
      <c r="BS20" s="296"/>
      <c r="BT20" s="296"/>
      <c r="BU20" s="370"/>
      <c r="BV20" s="1028" t="s">
        <v>903</v>
      </c>
      <c r="BW20" s="1026"/>
    </row>
    <row r="21" spans="1:75" s="726" customFormat="1" ht="70.5" customHeight="1" x14ac:dyDescent="0.25">
      <c r="A21" s="291" t="s">
        <v>618</v>
      </c>
      <c r="B21" s="292" t="s">
        <v>615</v>
      </c>
      <c r="C21" s="292" t="s">
        <v>619</v>
      </c>
      <c r="D21" s="293" t="s">
        <v>620</v>
      </c>
      <c r="E21" s="292" t="s">
        <v>40</v>
      </c>
      <c r="F21" s="292" t="s">
        <v>72</v>
      </c>
      <c r="G21" s="299" t="s">
        <v>23</v>
      </c>
      <c r="H21" s="301" t="s">
        <v>57</v>
      </c>
      <c r="I21" s="294" t="s">
        <v>57</v>
      </c>
      <c r="J21" s="295">
        <v>17</v>
      </c>
      <c r="K21" s="294" t="s">
        <v>57</v>
      </c>
      <c r="L21" s="294" t="s">
        <v>57</v>
      </c>
      <c r="M21" s="647" t="s">
        <v>57</v>
      </c>
      <c r="N21" s="300" t="s">
        <v>57</v>
      </c>
      <c r="O21" s="294" t="s">
        <v>57</v>
      </c>
      <c r="P21" s="292">
        <v>0</v>
      </c>
      <c r="Q21" s="294" t="s">
        <v>57</v>
      </c>
      <c r="R21" s="294" t="s">
        <v>57</v>
      </c>
      <c r="S21" s="292">
        <v>0</v>
      </c>
      <c r="T21" s="294" t="s">
        <v>57</v>
      </c>
      <c r="U21" s="294" t="s">
        <v>57</v>
      </c>
      <c r="V21" s="292">
        <v>0</v>
      </c>
      <c r="W21" s="294" t="s">
        <v>57</v>
      </c>
      <c r="X21" s="294" t="s">
        <v>57</v>
      </c>
      <c r="Y21" s="292">
        <v>0</v>
      </c>
      <c r="Z21" s="294" t="s">
        <v>57</v>
      </c>
      <c r="AA21" s="294" t="s">
        <v>57</v>
      </c>
      <c r="AB21" s="297">
        <v>0</v>
      </c>
      <c r="AC21" s="294" t="s">
        <v>57</v>
      </c>
      <c r="AD21" s="294" t="s">
        <v>57</v>
      </c>
      <c r="AE21" s="297">
        <v>0</v>
      </c>
      <c r="AF21" s="294" t="s">
        <v>57</v>
      </c>
      <c r="AG21" s="294" t="s">
        <v>57</v>
      </c>
      <c r="AH21" s="368">
        <v>2</v>
      </c>
      <c r="AI21" s="643" t="s">
        <v>57</v>
      </c>
      <c r="AJ21" s="643" t="s">
        <v>57</v>
      </c>
      <c r="AK21" s="369">
        <v>2</v>
      </c>
      <c r="AL21" s="643" t="s">
        <v>57</v>
      </c>
      <c r="AM21" s="643" t="s">
        <v>57</v>
      </c>
      <c r="AN21" s="368">
        <v>24</v>
      </c>
      <c r="AO21" s="643" t="s">
        <v>57</v>
      </c>
      <c r="AP21" s="643" t="s">
        <v>57</v>
      </c>
      <c r="AQ21" s="309">
        <v>22</v>
      </c>
      <c r="AR21" s="643" t="s">
        <v>57</v>
      </c>
      <c r="AS21" s="643" t="s">
        <v>57</v>
      </c>
      <c r="AT21" s="368">
        <v>25</v>
      </c>
      <c r="AU21" s="643" t="s">
        <v>57</v>
      </c>
      <c r="AV21" s="643" t="s">
        <v>57</v>
      </c>
      <c r="AW21" s="297">
        <f t="shared" si="1"/>
        <v>1</v>
      </c>
      <c r="AX21" s="643" t="s">
        <v>57</v>
      </c>
      <c r="AY21" s="643" t="s">
        <v>57</v>
      </c>
      <c r="AZ21" s="1014">
        <v>36</v>
      </c>
      <c r="BA21" s="643" t="s">
        <v>57</v>
      </c>
      <c r="BB21" s="643" t="s">
        <v>57</v>
      </c>
      <c r="BC21" s="369">
        <f t="shared" ref="BC21:BC25" si="2">AZ21-AT21</f>
        <v>11</v>
      </c>
      <c r="BD21" s="296"/>
      <c r="BE21" s="296"/>
      <c r="BF21" s="296"/>
      <c r="BG21" s="296"/>
      <c r="BH21" s="296"/>
      <c r="BI21" s="296"/>
      <c r="BJ21" s="296"/>
      <c r="BK21" s="296"/>
      <c r="BL21" s="296"/>
      <c r="BM21" s="296"/>
      <c r="BN21" s="296"/>
      <c r="BO21" s="296"/>
      <c r="BP21" s="296"/>
      <c r="BQ21" s="296"/>
      <c r="BR21" s="296"/>
      <c r="BS21" s="296"/>
      <c r="BT21" s="296"/>
      <c r="BU21" s="370"/>
      <c r="BV21" s="1028"/>
      <c r="BW21" s="1024"/>
    </row>
    <row r="22" spans="1:75" s="726" customFormat="1" ht="48.75" customHeight="1" x14ac:dyDescent="0.25">
      <c r="A22" s="291" t="s">
        <v>618</v>
      </c>
      <c r="B22" s="292" t="s">
        <v>538</v>
      </c>
      <c r="C22" s="292" t="s">
        <v>146</v>
      </c>
      <c r="D22" s="293" t="s">
        <v>621</v>
      </c>
      <c r="E22" s="292" t="s">
        <v>40</v>
      </c>
      <c r="F22" s="292" t="s">
        <v>72</v>
      </c>
      <c r="G22" s="299" t="s">
        <v>23</v>
      </c>
      <c r="H22" s="301" t="s">
        <v>57</v>
      </c>
      <c r="I22" s="294" t="s">
        <v>57</v>
      </c>
      <c r="J22" s="295">
        <v>0</v>
      </c>
      <c r="K22" s="294" t="s">
        <v>57</v>
      </c>
      <c r="L22" s="294" t="s">
        <v>57</v>
      </c>
      <c r="M22" s="644">
        <v>68</v>
      </c>
      <c r="N22" s="300" t="s">
        <v>57</v>
      </c>
      <c r="O22" s="294" t="s">
        <v>57</v>
      </c>
      <c r="P22" s="292">
        <v>0</v>
      </c>
      <c r="Q22" s="294" t="s">
        <v>57</v>
      </c>
      <c r="R22" s="294" t="s">
        <v>57</v>
      </c>
      <c r="S22" s="292">
        <v>0</v>
      </c>
      <c r="T22" s="294" t="s">
        <v>57</v>
      </c>
      <c r="U22" s="294" t="s">
        <v>57</v>
      </c>
      <c r="V22" s="292">
        <v>0</v>
      </c>
      <c r="W22" s="294" t="s">
        <v>57</v>
      </c>
      <c r="X22" s="294" t="s">
        <v>57</v>
      </c>
      <c r="Y22" s="292">
        <v>0</v>
      </c>
      <c r="Z22" s="294" t="s">
        <v>57</v>
      </c>
      <c r="AA22" s="294" t="s">
        <v>57</v>
      </c>
      <c r="AB22" s="297">
        <v>0</v>
      </c>
      <c r="AC22" s="294" t="s">
        <v>57</v>
      </c>
      <c r="AD22" s="294" t="s">
        <v>57</v>
      </c>
      <c r="AE22" s="297">
        <v>0</v>
      </c>
      <c r="AF22" s="294" t="s">
        <v>57</v>
      </c>
      <c r="AG22" s="294" t="s">
        <v>57</v>
      </c>
      <c r="AH22" s="368">
        <v>3</v>
      </c>
      <c r="AI22" s="643" t="s">
        <v>57</v>
      </c>
      <c r="AJ22" s="643" t="s">
        <v>57</v>
      </c>
      <c r="AK22" s="369">
        <v>3</v>
      </c>
      <c r="AL22" s="643" t="s">
        <v>57</v>
      </c>
      <c r="AM22" s="643" t="s">
        <v>57</v>
      </c>
      <c r="AN22" s="368">
        <v>20</v>
      </c>
      <c r="AO22" s="643" t="s">
        <v>57</v>
      </c>
      <c r="AP22" s="643" t="s">
        <v>57</v>
      </c>
      <c r="AQ22" s="309">
        <v>17</v>
      </c>
      <c r="AR22" s="643" t="s">
        <v>57</v>
      </c>
      <c r="AS22" s="643" t="s">
        <v>57</v>
      </c>
      <c r="AT22" s="368">
        <v>40</v>
      </c>
      <c r="AU22" s="643" t="s">
        <v>57</v>
      </c>
      <c r="AV22" s="643" t="s">
        <v>57</v>
      </c>
      <c r="AW22" s="297">
        <f t="shared" si="1"/>
        <v>20</v>
      </c>
      <c r="AX22" s="643" t="s">
        <v>57</v>
      </c>
      <c r="AY22" s="643" t="s">
        <v>57</v>
      </c>
      <c r="AZ22" s="1014">
        <v>42</v>
      </c>
      <c r="BA22" s="643" t="s">
        <v>57</v>
      </c>
      <c r="BB22" s="643" t="s">
        <v>57</v>
      </c>
      <c r="BC22" s="369">
        <f t="shared" si="2"/>
        <v>2</v>
      </c>
      <c r="BD22" s="296"/>
      <c r="BE22" s="296"/>
      <c r="BF22" s="296"/>
      <c r="BG22" s="296"/>
      <c r="BH22" s="296"/>
      <c r="BI22" s="296"/>
      <c r="BJ22" s="296"/>
      <c r="BK22" s="296"/>
      <c r="BL22" s="296"/>
      <c r="BM22" s="296"/>
      <c r="BN22" s="296"/>
      <c r="BO22" s="296"/>
      <c r="BP22" s="296"/>
      <c r="BQ22" s="296"/>
      <c r="BR22" s="296"/>
      <c r="BS22" s="296"/>
      <c r="BT22" s="296"/>
      <c r="BU22" s="370"/>
      <c r="BV22" s="1028" t="s">
        <v>903</v>
      </c>
      <c r="BW22" s="1019"/>
    </row>
    <row r="23" spans="1:75" s="726" customFormat="1" ht="63" customHeight="1" x14ac:dyDescent="0.25">
      <c r="A23" s="291" t="s">
        <v>618</v>
      </c>
      <c r="B23" s="292" t="s">
        <v>615</v>
      </c>
      <c r="C23" s="292" t="s">
        <v>622</v>
      </c>
      <c r="D23" s="293" t="s">
        <v>623</v>
      </c>
      <c r="E23" s="292" t="s">
        <v>40</v>
      </c>
      <c r="F23" s="292" t="s">
        <v>72</v>
      </c>
      <c r="G23" s="299" t="s">
        <v>23</v>
      </c>
      <c r="H23" s="301" t="s">
        <v>57</v>
      </c>
      <c r="I23" s="294" t="s">
        <v>57</v>
      </c>
      <c r="J23" s="295">
        <v>20</v>
      </c>
      <c r="K23" s="294" t="s">
        <v>57</v>
      </c>
      <c r="L23" s="294" t="s">
        <v>57</v>
      </c>
      <c r="M23" s="647" t="s">
        <v>57</v>
      </c>
      <c r="N23" s="300" t="s">
        <v>57</v>
      </c>
      <c r="O23" s="294" t="s">
        <v>57</v>
      </c>
      <c r="P23" s="292">
        <v>0</v>
      </c>
      <c r="Q23" s="294" t="s">
        <v>57</v>
      </c>
      <c r="R23" s="294" t="s">
        <v>57</v>
      </c>
      <c r="S23" s="292">
        <v>0</v>
      </c>
      <c r="T23" s="294" t="s">
        <v>57</v>
      </c>
      <c r="U23" s="294" t="s">
        <v>57</v>
      </c>
      <c r="V23" s="292">
        <v>0</v>
      </c>
      <c r="W23" s="294" t="s">
        <v>57</v>
      </c>
      <c r="X23" s="294" t="s">
        <v>57</v>
      </c>
      <c r="Y23" s="292">
        <v>0</v>
      </c>
      <c r="Z23" s="294" t="s">
        <v>57</v>
      </c>
      <c r="AA23" s="294" t="s">
        <v>57</v>
      </c>
      <c r="AB23" s="297">
        <v>12</v>
      </c>
      <c r="AC23" s="294" t="s">
        <v>57</v>
      </c>
      <c r="AD23" s="294" t="s">
        <v>57</v>
      </c>
      <c r="AE23" s="297">
        <v>12</v>
      </c>
      <c r="AF23" s="294" t="s">
        <v>57</v>
      </c>
      <c r="AG23" s="294" t="s">
        <v>57</v>
      </c>
      <c r="AH23" s="368">
        <v>58</v>
      </c>
      <c r="AI23" s="643" t="s">
        <v>57</v>
      </c>
      <c r="AJ23" s="643" t="s">
        <v>57</v>
      </c>
      <c r="AK23" s="369">
        <v>46</v>
      </c>
      <c r="AL23" s="643" t="s">
        <v>57</v>
      </c>
      <c r="AM23" s="643" t="s">
        <v>57</v>
      </c>
      <c r="AN23" s="368">
        <v>67</v>
      </c>
      <c r="AO23" s="643" t="s">
        <v>57</v>
      </c>
      <c r="AP23" s="643" t="s">
        <v>57</v>
      </c>
      <c r="AQ23" s="309">
        <v>9</v>
      </c>
      <c r="AR23" s="643" t="s">
        <v>57</v>
      </c>
      <c r="AS23" s="643" t="s">
        <v>57</v>
      </c>
      <c r="AT23" s="368">
        <v>65</v>
      </c>
      <c r="AU23" s="643" t="s">
        <v>57</v>
      </c>
      <c r="AV23" s="643" t="s">
        <v>57</v>
      </c>
      <c r="AW23" s="500">
        <v>0</v>
      </c>
      <c r="AX23" s="643" t="s">
        <v>57</v>
      </c>
      <c r="AY23" s="643" t="s">
        <v>57</v>
      </c>
      <c r="AZ23" s="1014">
        <v>73</v>
      </c>
      <c r="BA23" s="643" t="s">
        <v>57</v>
      </c>
      <c r="BB23" s="643" t="s">
        <v>57</v>
      </c>
      <c r="BC23" s="369">
        <f t="shared" si="2"/>
        <v>8</v>
      </c>
      <c r="BD23" s="296"/>
      <c r="BE23" s="296"/>
      <c r="BF23" s="296"/>
      <c r="BG23" s="296"/>
      <c r="BH23" s="296"/>
      <c r="BI23" s="296"/>
      <c r="BJ23" s="296"/>
      <c r="BK23" s="296"/>
      <c r="BL23" s="296"/>
      <c r="BM23" s="296"/>
      <c r="BN23" s="296"/>
      <c r="BO23" s="296"/>
      <c r="BP23" s="296"/>
      <c r="BQ23" s="296"/>
      <c r="BR23" s="296"/>
      <c r="BS23" s="296"/>
      <c r="BT23" s="296"/>
      <c r="BU23" s="370"/>
      <c r="BV23" s="1028"/>
      <c r="BW23" s="1024"/>
    </row>
    <row r="24" spans="1:75" s="726" customFormat="1" ht="53.25" customHeight="1" x14ac:dyDescent="0.25">
      <c r="A24" s="291" t="s">
        <v>618</v>
      </c>
      <c r="B24" s="292" t="s">
        <v>538</v>
      </c>
      <c r="C24" s="292" t="s">
        <v>141</v>
      </c>
      <c r="D24" s="293" t="s">
        <v>142</v>
      </c>
      <c r="E24" s="292" t="s">
        <v>40</v>
      </c>
      <c r="F24" s="292" t="s">
        <v>72</v>
      </c>
      <c r="G24" s="299" t="s">
        <v>23</v>
      </c>
      <c r="H24" s="301" t="s">
        <v>57</v>
      </c>
      <c r="I24" s="294" t="s">
        <v>57</v>
      </c>
      <c r="J24" s="295">
        <v>20</v>
      </c>
      <c r="K24" s="294" t="s">
        <v>57</v>
      </c>
      <c r="L24" s="294" t="s">
        <v>57</v>
      </c>
      <c r="M24" s="644">
        <v>80</v>
      </c>
      <c r="N24" s="300" t="s">
        <v>57</v>
      </c>
      <c r="O24" s="294" t="s">
        <v>57</v>
      </c>
      <c r="P24" s="292">
        <v>0</v>
      </c>
      <c r="Q24" s="294" t="s">
        <v>57</v>
      </c>
      <c r="R24" s="294" t="s">
        <v>57</v>
      </c>
      <c r="S24" s="292">
        <v>0</v>
      </c>
      <c r="T24" s="294" t="s">
        <v>57</v>
      </c>
      <c r="U24" s="294" t="s">
        <v>57</v>
      </c>
      <c r="V24" s="292">
        <v>0</v>
      </c>
      <c r="W24" s="294" t="s">
        <v>57</v>
      </c>
      <c r="X24" s="294" t="s">
        <v>57</v>
      </c>
      <c r="Y24" s="292">
        <v>0</v>
      </c>
      <c r="Z24" s="294" t="s">
        <v>57</v>
      </c>
      <c r="AA24" s="294" t="s">
        <v>57</v>
      </c>
      <c r="AB24" s="297">
        <v>0</v>
      </c>
      <c r="AC24" s="294" t="s">
        <v>57</v>
      </c>
      <c r="AD24" s="294" t="s">
        <v>57</v>
      </c>
      <c r="AE24" s="297">
        <v>0</v>
      </c>
      <c r="AF24" s="294" t="s">
        <v>57</v>
      </c>
      <c r="AG24" s="294" t="s">
        <v>57</v>
      </c>
      <c r="AH24" s="368">
        <v>8.93</v>
      </c>
      <c r="AI24" s="643" t="s">
        <v>57</v>
      </c>
      <c r="AJ24" s="643" t="s">
        <v>57</v>
      </c>
      <c r="AK24" s="371">
        <v>8.93</v>
      </c>
      <c r="AL24" s="643" t="s">
        <v>57</v>
      </c>
      <c r="AM24" s="643" t="s">
        <v>57</v>
      </c>
      <c r="AN24" s="368">
        <v>33.72</v>
      </c>
      <c r="AO24" s="643" t="s">
        <v>57</v>
      </c>
      <c r="AP24" s="643" t="s">
        <v>57</v>
      </c>
      <c r="AQ24" s="309">
        <v>24.79</v>
      </c>
      <c r="AR24" s="643" t="s">
        <v>57</v>
      </c>
      <c r="AS24" s="643" t="s">
        <v>57</v>
      </c>
      <c r="AT24" s="368">
        <v>55.54</v>
      </c>
      <c r="AU24" s="643" t="s">
        <v>57</v>
      </c>
      <c r="AV24" s="643" t="s">
        <v>57</v>
      </c>
      <c r="AW24" s="297">
        <f t="shared" si="1"/>
        <v>21.82</v>
      </c>
      <c r="AX24" s="643" t="s">
        <v>57</v>
      </c>
      <c r="AY24" s="643" t="s">
        <v>57</v>
      </c>
      <c r="AZ24" s="1014">
        <v>62.73</v>
      </c>
      <c r="BA24" s="643" t="s">
        <v>57</v>
      </c>
      <c r="BB24" s="643" t="s">
        <v>57</v>
      </c>
      <c r="BC24" s="371">
        <f t="shared" si="2"/>
        <v>7.1899999999999977</v>
      </c>
      <c r="BD24" s="296"/>
      <c r="BE24" s="296"/>
      <c r="BF24" s="296"/>
      <c r="BG24" s="296"/>
      <c r="BH24" s="296"/>
      <c r="BI24" s="296"/>
      <c r="BJ24" s="296"/>
      <c r="BK24" s="296"/>
      <c r="BL24" s="296"/>
      <c r="BM24" s="296"/>
      <c r="BN24" s="296"/>
      <c r="BO24" s="296"/>
      <c r="BP24" s="296"/>
      <c r="BQ24" s="296"/>
      <c r="BR24" s="296"/>
      <c r="BS24" s="296"/>
      <c r="BT24" s="296"/>
      <c r="BU24" s="370"/>
      <c r="BV24" s="1028" t="s">
        <v>903</v>
      </c>
      <c r="BW24" s="1019"/>
    </row>
    <row r="25" spans="1:75" s="726" customFormat="1" ht="64.5" customHeight="1" x14ac:dyDescent="0.25">
      <c r="A25" s="291" t="s">
        <v>618</v>
      </c>
      <c r="B25" s="292" t="s">
        <v>541</v>
      </c>
      <c r="C25" s="292" t="s">
        <v>542</v>
      </c>
      <c r="D25" s="293" t="s">
        <v>545</v>
      </c>
      <c r="E25" s="292" t="s">
        <v>75</v>
      </c>
      <c r="F25" s="292" t="s">
        <v>72</v>
      </c>
      <c r="G25" s="299" t="s">
        <v>23</v>
      </c>
      <c r="H25" s="301" t="s">
        <v>57</v>
      </c>
      <c r="I25" s="294" t="s">
        <v>57</v>
      </c>
      <c r="J25" s="295">
        <v>22264706</v>
      </c>
      <c r="K25" s="294" t="s">
        <v>57</v>
      </c>
      <c r="L25" s="294" t="s">
        <v>57</v>
      </c>
      <c r="M25" s="644">
        <v>103265514</v>
      </c>
      <c r="N25" s="300" t="s">
        <v>57</v>
      </c>
      <c r="O25" s="294" t="s">
        <v>57</v>
      </c>
      <c r="P25" s="292">
        <v>0</v>
      </c>
      <c r="Q25" s="294" t="s">
        <v>57</v>
      </c>
      <c r="R25" s="294" t="s">
        <v>57</v>
      </c>
      <c r="S25" s="292">
        <v>0</v>
      </c>
      <c r="T25" s="294" t="s">
        <v>57</v>
      </c>
      <c r="U25" s="294" t="s">
        <v>57</v>
      </c>
      <c r="V25" s="292">
        <v>0</v>
      </c>
      <c r="W25" s="294" t="s">
        <v>57</v>
      </c>
      <c r="X25" s="294" t="s">
        <v>57</v>
      </c>
      <c r="Y25" s="292">
        <v>0</v>
      </c>
      <c r="Z25" s="294" t="s">
        <v>57</v>
      </c>
      <c r="AA25" s="294" t="s">
        <v>57</v>
      </c>
      <c r="AB25" s="297">
        <v>1202643</v>
      </c>
      <c r="AC25" s="294" t="s">
        <v>57</v>
      </c>
      <c r="AD25" s="294" t="s">
        <v>57</v>
      </c>
      <c r="AE25" s="297">
        <v>1202643</v>
      </c>
      <c r="AF25" s="294" t="s">
        <v>57</v>
      </c>
      <c r="AG25" s="294" t="s">
        <v>57</v>
      </c>
      <c r="AH25" s="499">
        <v>6804026.4900000002</v>
      </c>
      <c r="AI25" s="643" t="s">
        <v>57</v>
      </c>
      <c r="AJ25" s="643" t="s">
        <v>57</v>
      </c>
      <c r="AK25" s="369">
        <v>5601383.4900000002</v>
      </c>
      <c r="AL25" s="643" t="s">
        <v>57</v>
      </c>
      <c r="AM25" s="643" t="s">
        <v>57</v>
      </c>
      <c r="AN25" s="499">
        <v>26225544.969999999</v>
      </c>
      <c r="AO25" s="648" t="s">
        <v>57</v>
      </c>
      <c r="AP25" s="648" t="s">
        <v>57</v>
      </c>
      <c r="AQ25" s="369">
        <v>19421518.479999997</v>
      </c>
      <c r="AR25" s="643" t="s">
        <v>57</v>
      </c>
      <c r="AS25" s="643" t="s">
        <v>57</v>
      </c>
      <c r="AT25" s="499">
        <v>37395377</v>
      </c>
      <c r="AU25" s="643" t="s">
        <v>57</v>
      </c>
      <c r="AV25" s="643" t="s">
        <v>57</v>
      </c>
      <c r="AW25" s="297">
        <f t="shared" si="1"/>
        <v>11169832.030000003</v>
      </c>
      <c r="AX25" s="643" t="s">
        <v>57</v>
      </c>
      <c r="AY25" s="643" t="s">
        <v>57</v>
      </c>
      <c r="AZ25" s="1013">
        <v>46196633.369999997</v>
      </c>
      <c r="BA25" s="643" t="s">
        <v>57</v>
      </c>
      <c r="BB25" s="643" t="s">
        <v>57</v>
      </c>
      <c r="BC25" s="369">
        <f t="shared" si="2"/>
        <v>8801256.3699999973</v>
      </c>
      <c r="BD25" s="296"/>
      <c r="BE25" s="296"/>
      <c r="BF25" s="296"/>
      <c r="BG25" s="296"/>
      <c r="BH25" s="296"/>
      <c r="BI25" s="296"/>
      <c r="BJ25" s="296"/>
      <c r="BK25" s="296"/>
      <c r="BL25" s="296"/>
      <c r="BM25" s="296"/>
      <c r="BN25" s="296"/>
      <c r="BO25" s="296"/>
      <c r="BP25" s="296"/>
      <c r="BQ25" s="296"/>
      <c r="BR25" s="296"/>
      <c r="BS25" s="296"/>
      <c r="BT25" s="296"/>
      <c r="BU25" s="370"/>
      <c r="BV25" s="1028"/>
      <c r="BW25" s="1020"/>
    </row>
    <row r="26" spans="1:75" s="646" customFormat="1" ht="53.25" customHeight="1" x14ac:dyDescent="0.25">
      <c r="A26" s="640" t="s">
        <v>624</v>
      </c>
      <c r="B26" s="296" t="s">
        <v>538</v>
      </c>
      <c r="C26" s="296" t="s">
        <v>156</v>
      </c>
      <c r="D26" s="641" t="s">
        <v>157</v>
      </c>
      <c r="E26" s="296" t="s">
        <v>122</v>
      </c>
      <c r="F26" s="296" t="s">
        <v>72</v>
      </c>
      <c r="G26" s="370" t="s">
        <v>23</v>
      </c>
      <c r="H26" s="642" t="s">
        <v>57</v>
      </c>
      <c r="I26" s="643" t="s">
        <v>57</v>
      </c>
      <c r="J26" s="297">
        <v>0</v>
      </c>
      <c r="K26" s="643" t="s">
        <v>57</v>
      </c>
      <c r="L26" s="643" t="s">
        <v>57</v>
      </c>
      <c r="M26" s="644">
        <v>130</v>
      </c>
      <c r="N26" s="645" t="s">
        <v>57</v>
      </c>
      <c r="O26" s="643" t="s">
        <v>57</v>
      </c>
      <c r="P26" s="296">
        <v>0</v>
      </c>
      <c r="Q26" s="643" t="s">
        <v>57</v>
      </c>
      <c r="R26" s="643" t="s">
        <v>57</v>
      </c>
      <c r="S26" s="296">
        <v>0</v>
      </c>
      <c r="T26" s="643" t="s">
        <v>57</v>
      </c>
      <c r="U26" s="643" t="s">
        <v>57</v>
      </c>
      <c r="V26" s="296">
        <v>1.32</v>
      </c>
      <c r="W26" s="643" t="s">
        <v>57</v>
      </c>
      <c r="X26" s="643" t="s">
        <v>57</v>
      </c>
      <c r="Y26" s="296">
        <v>1.32</v>
      </c>
      <c r="Z26" s="643" t="s">
        <v>57</v>
      </c>
      <c r="AA26" s="643" t="s">
        <v>57</v>
      </c>
      <c r="AB26" s="298">
        <v>7.91</v>
      </c>
      <c r="AC26" s="643" t="s">
        <v>57</v>
      </c>
      <c r="AD26" s="643" t="s">
        <v>57</v>
      </c>
      <c r="AE26" s="298">
        <v>6.59</v>
      </c>
      <c r="AF26" s="643" t="s">
        <v>57</v>
      </c>
      <c r="AG26" s="643" t="s">
        <v>57</v>
      </c>
      <c r="AH26" s="368">
        <v>25.3</v>
      </c>
      <c r="AI26" s="643" t="s">
        <v>57</v>
      </c>
      <c r="AJ26" s="643" t="s">
        <v>57</v>
      </c>
      <c r="AK26" s="371">
        <v>16.07</v>
      </c>
      <c r="AL26" s="643" t="s">
        <v>57</v>
      </c>
      <c r="AM26" s="643" t="s">
        <v>57</v>
      </c>
      <c r="AN26" s="368">
        <v>39.799999999999997</v>
      </c>
      <c r="AO26" s="643" t="s">
        <v>57</v>
      </c>
      <c r="AP26" s="643" t="s">
        <v>57</v>
      </c>
      <c r="AQ26" s="309">
        <v>14.499999999999996</v>
      </c>
      <c r="AR26" s="643" t="s">
        <v>57</v>
      </c>
      <c r="AS26" s="643" t="s">
        <v>57</v>
      </c>
      <c r="AT26" s="368">
        <v>62.01</v>
      </c>
      <c r="AU26" s="643" t="s">
        <v>57</v>
      </c>
      <c r="AV26" s="643" t="s">
        <v>57</v>
      </c>
      <c r="AW26" s="297">
        <f t="shared" si="1"/>
        <v>24.850000000000005</v>
      </c>
      <c r="AX26" s="643" t="s">
        <v>57</v>
      </c>
      <c r="AY26" s="643" t="s">
        <v>57</v>
      </c>
      <c r="AZ26" s="1014">
        <v>103.98</v>
      </c>
      <c r="BA26" s="643" t="s">
        <v>57</v>
      </c>
      <c r="BB26" s="643" t="s">
        <v>57</v>
      </c>
      <c r="BC26" s="369">
        <f>AZ26-AT26</f>
        <v>41.970000000000006</v>
      </c>
      <c r="BD26" s="296"/>
      <c r="BE26" s="296"/>
      <c r="BF26" s="296"/>
      <c r="BG26" s="296"/>
      <c r="BH26" s="296"/>
      <c r="BI26" s="296"/>
      <c r="BJ26" s="296"/>
      <c r="BK26" s="296"/>
      <c r="BL26" s="296"/>
      <c r="BM26" s="296"/>
      <c r="BN26" s="296"/>
      <c r="BO26" s="296"/>
      <c r="BP26" s="296"/>
      <c r="BQ26" s="296"/>
      <c r="BR26" s="296"/>
      <c r="BS26" s="296"/>
      <c r="BT26" s="296"/>
      <c r="BU26" s="370"/>
      <c r="BV26" s="1028" t="s">
        <v>903</v>
      </c>
      <c r="BW26" s="1019"/>
    </row>
    <row r="27" spans="1:75" s="646" customFormat="1" ht="65.25" customHeight="1" x14ac:dyDescent="0.25">
      <c r="A27" s="640" t="s">
        <v>624</v>
      </c>
      <c r="B27" s="296" t="s">
        <v>615</v>
      </c>
      <c r="C27" s="296" t="s">
        <v>625</v>
      </c>
      <c r="D27" s="641" t="s">
        <v>626</v>
      </c>
      <c r="E27" s="296" t="s">
        <v>122</v>
      </c>
      <c r="F27" s="296" t="s">
        <v>72</v>
      </c>
      <c r="G27" s="370" t="s">
        <v>23</v>
      </c>
      <c r="H27" s="642" t="s">
        <v>57</v>
      </c>
      <c r="I27" s="643" t="s">
        <v>57</v>
      </c>
      <c r="J27" s="297">
        <v>39</v>
      </c>
      <c r="K27" s="643" t="s">
        <v>57</v>
      </c>
      <c r="L27" s="643" t="s">
        <v>57</v>
      </c>
      <c r="M27" s="647" t="s">
        <v>57</v>
      </c>
      <c r="N27" s="645" t="s">
        <v>57</v>
      </c>
      <c r="O27" s="643" t="s">
        <v>57</v>
      </c>
      <c r="P27" s="296">
        <v>0</v>
      </c>
      <c r="Q27" s="643" t="s">
        <v>57</v>
      </c>
      <c r="R27" s="643" t="s">
        <v>57</v>
      </c>
      <c r="S27" s="296">
        <v>0</v>
      </c>
      <c r="T27" s="643" t="s">
        <v>57</v>
      </c>
      <c r="U27" s="643" t="s">
        <v>57</v>
      </c>
      <c r="V27" s="296">
        <v>8.35</v>
      </c>
      <c r="W27" s="643" t="s">
        <v>57</v>
      </c>
      <c r="X27" s="643" t="s">
        <v>57</v>
      </c>
      <c r="Y27" s="296">
        <v>8.35</v>
      </c>
      <c r="Z27" s="643" t="s">
        <v>57</v>
      </c>
      <c r="AA27" s="643" t="s">
        <v>57</v>
      </c>
      <c r="AB27" s="298">
        <v>28.89</v>
      </c>
      <c r="AC27" s="643" t="s">
        <v>57</v>
      </c>
      <c r="AD27" s="643" t="s">
        <v>57</v>
      </c>
      <c r="AE27" s="298">
        <v>20.54</v>
      </c>
      <c r="AF27" s="643" t="s">
        <v>57</v>
      </c>
      <c r="AG27" s="643" t="s">
        <v>57</v>
      </c>
      <c r="AH27" s="368">
        <v>47.64</v>
      </c>
      <c r="AI27" s="643" t="s">
        <v>57</v>
      </c>
      <c r="AJ27" s="643" t="s">
        <v>57</v>
      </c>
      <c r="AK27" s="371">
        <v>10.4</v>
      </c>
      <c r="AL27" s="643" t="s">
        <v>57</v>
      </c>
      <c r="AM27" s="643" t="s">
        <v>57</v>
      </c>
      <c r="AN27" s="368">
        <v>117.21</v>
      </c>
      <c r="AO27" s="643" t="s">
        <v>57</v>
      </c>
      <c r="AP27" s="643" t="s">
        <v>57</v>
      </c>
      <c r="AQ27" s="309">
        <v>69.569999999999993</v>
      </c>
      <c r="AR27" s="643" t="s">
        <v>57</v>
      </c>
      <c r="AS27" s="643" t="s">
        <v>57</v>
      </c>
      <c r="AT27" s="368">
        <v>131.08000000000001</v>
      </c>
      <c r="AU27" s="643" t="s">
        <v>57</v>
      </c>
      <c r="AV27" s="643" t="s">
        <v>57</v>
      </c>
      <c r="AW27" s="297">
        <f t="shared" si="1"/>
        <v>30.570000000000022</v>
      </c>
      <c r="AX27" s="643" t="s">
        <v>57</v>
      </c>
      <c r="AY27" s="643" t="s">
        <v>57</v>
      </c>
      <c r="AZ27" s="1014">
        <v>138.78</v>
      </c>
      <c r="BA27" s="643" t="s">
        <v>57</v>
      </c>
      <c r="BB27" s="643" t="s">
        <v>57</v>
      </c>
      <c r="BC27" s="369">
        <f t="shared" ref="BC27:BC31" si="3">AZ27-AT27</f>
        <v>7.6999999999999886</v>
      </c>
      <c r="BD27" s="296"/>
      <c r="BE27" s="296"/>
      <c r="BF27" s="296"/>
      <c r="BG27" s="296"/>
      <c r="BH27" s="296"/>
      <c r="BI27" s="296"/>
      <c r="BJ27" s="296"/>
      <c r="BK27" s="296"/>
      <c r="BL27" s="296"/>
      <c r="BM27" s="296"/>
      <c r="BN27" s="296"/>
      <c r="BO27" s="296"/>
      <c r="BP27" s="296"/>
      <c r="BQ27" s="296"/>
      <c r="BR27" s="296"/>
      <c r="BS27" s="296"/>
      <c r="BT27" s="296"/>
      <c r="BU27" s="370"/>
      <c r="BV27" s="1028"/>
      <c r="BW27" s="1027"/>
    </row>
    <row r="28" spans="1:75" s="646" customFormat="1" ht="55.5" customHeight="1" x14ac:dyDescent="0.25">
      <c r="A28" s="640" t="s">
        <v>624</v>
      </c>
      <c r="B28" s="296" t="s">
        <v>541</v>
      </c>
      <c r="C28" s="296" t="s">
        <v>542</v>
      </c>
      <c r="D28" s="641" t="s">
        <v>545</v>
      </c>
      <c r="E28" s="296" t="s">
        <v>75</v>
      </c>
      <c r="F28" s="296" t="s">
        <v>72</v>
      </c>
      <c r="G28" s="370" t="s">
        <v>23</v>
      </c>
      <c r="H28" s="642" t="s">
        <v>57</v>
      </c>
      <c r="I28" s="643" t="s">
        <v>57</v>
      </c>
      <c r="J28" s="297">
        <v>63177200</v>
      </c>
      <c r="K28" s="643" t="s">
        <v>57</v>
      </c>
      <c r="L28" s="643" t="s">
        <v>57</v>
      </c>
      <c r="M28" s="644">
        <v>229687959</v>
      </c>
      <c r="N28" s="645" t="s">
        <v>57</v>
      </c>
      <c r="O28" s="643" t="s">
        <v>57</v>
      </c>
      <c r="P28" s="296">
        <v>0</v>
      </c>
      <c r="Q28" s="643" t="s">
        <v>57</v>
      </c>
      <c r="R28" s="643" t="s">
        <v>57</v>
      </c>
      <c r="S28" s="296">
        <v>0</v>
      </c>
      <c r="T28" s="643" t="s">
        <v>57</v>
      </c>
      <c r="U28" s="643" t="s">
        <v>57</v>
      </c>
      <c r="V28" s="296">
        <v>0</v>
      </c>
      <c r="W28" s="643" t="s">
        <v>57</v>
      </c>
      <c r="X28" s="643" t="s">
        <v>57</v>
      </c>
      <c r="Y28" s="296">
        <v>0</v>
      </c>
      <c r="Z28" s="643" t="s">
        <v>57</v>
      </c>
      <c r="AA28" s="643" t="s">
        <v>57</v>
      </c>
      <c r="AB28" s="297">
        <v>37190775</v>
      </c>
      <c r="AC28" s="643" t="s">
        <v>57</v>
      </c>
      <c r="AD28" s="643" t="s">
        <v>57</v>
      </c>
      <c r="AE28" s="297">
        <v>37190775</v>
      </c>
      <c r="AF28" s="643" t="s">
        <v>57</v>
      </c>
      <c r="AG28" s="643" t="s">
        <v>57</v>
      </c>
      <c r="AH28" s="499">
        <v>66818233.960000001</v>
      </c>
      <c r="AI28" s="643" t="s">
        <v>57</v>
      </c>
      <c r="AJ28" s="643" t="s">
        <v>57</v>
      </c>
      <c r="AK28" s="369">
        <v>29627458.960000001</v>
      </c>
      <c r="AL28" s="643" t="s">
        <v>57</v>
      </c>
      <c r="AM28" s="643" t="s">
        <v>57</v>
      </c>
      <c r="AN28" s="499">
        <v>112772534.64</v>
      </c>
      <c r="AO28" s="648" t="s">
        <v>57</v>
      </c>
      <c r="AP28" s="648" t="s">
        <v>57</v>
      </c>
      <c r="AQ28" s="369">
        <v>45954300.68</v>
      </c>
      <c r="AR28" s="643" t="s">
        <v>57</v>
      </c>
      <c r="AS28" s="643" t="s">
        <v>57</v>
      </c>
      <c r="AT28" s="499">
        <v>164559674</v>
      </c>
      <c r="AU28" s="643" t="s">
        <v>57</v>
      </c>
      <c r="AV28" s="643" t="s">
        <v>57</v>
      </c>
      <c r="AW28" s="297">
        <f t="shared" si="1"/>
        <v>51787139.359999985</v>
      </c>
      <c r="AX28" s="643" t="s">
        <v>57</v>
      </c>
      <c r="AY28" s="643" t="s">
        <v>57</v>
      </c>
      <c r="AZ28" s="1015">
        <v>202394869.36000001</v>
      </c>
      <c r="BA28" s="643" t="s">
        <v>57</v>
      </c>
      <c r="BB28" s="643" t="s">
        <v>57</v>
      </c>
      <c r="BC28" s="369">
        <f t="shared" si="3"/>
        <v>37835195.360000014</v>
      </c>
      <c r="BD28" s="296"/>
      <c r="BE28" s="296"/>
      <c r="BF28" s="296"/>
      <c r="BG28" s="296"/>
      <c r="BH28" s="296"/>
      <c r="BI28" s="296"/>
      <c r="BJ28" s="296"/>
      <c r="BK28" s="296"/>
      <c r="BL28" s="296"/>
      <c r="BM28" s="296"/>
      <c r="BN28" s="296"/>
      <c r="BO28" s="296"/>
      <c r="BP28" s="296"/>
      <c r="BQ28" s="296"/>
      <c r="BR28" s="296"/>
      <c r="BS28" s="296"/>
      <c r="BT28" s="296"/>
      <c r="BU28" s="370"/>
      <c r="BV28" s="1028"/>
      <c r="BW28" s="1019"/>
    </row>
    <row r="29" spans="1:75" s="726" customFormat="1" ht="135" customHeight="1" x14ac:dyDescent="0.25">
      <c r="A29" s="291" t="s">
        <v>627</v>
      </c>
      <c r="B29" s="292" t="s">
        <v>538</v>
      </c>
      <c r="C29" s="292" t="s">
        <v>79</v>
      </c>
      <c r="D29" s="293" t="s">
        <v>628</v>
      </c>
      <c r="E29" s="292" t="s">
        <v>209</v>
      </c>
      <c r="F29" s="296" t="s">
        <v>201</v>
      </c>
      <c r="G29" s="299" t="s">
        <v>23</v>
      </c>
      <c r="H29" s="301" t="s">
        <v>57</v>
      </c>
      <c r="I29" s="294" t="s">
        <v>57</v>
      </c>
      <c r="J29" s="295">
        <v>12670</v>
      </c>
      <c r="K29" s="294" t="s">
        <v>57</v>
      </c>
      <c r="L29" s="294" t="s">
        <v>57</v>
      </c>
      <c r="M29" s="644">
        <v>20685</v>
      </c>
      <c r="N29" s="300" t="s">
        <v>57</v>
      </c>
      <c r="O29" s="294" t="s">
        <v>57</v>
      </c>
      <c r="P29" s="292">
        <v>0</v>
      </c>
      <c r="Q29" s="294" t="s">
        <v>57</v>
      </c>
      <c r="R29" s="294" t="s">
        <v>57</v>
      </c>
      <c r="S29" s="292">
        <v>0</v>
      </c>
      <c r="T29" s="294" t="s">
        <v>57</v>
      </c>
      <c r="U29" s="294" t="s">
        <v>57</v>
      </c>
      <c r="V29" s="292">
        <v>0</v>
      </c>
      <c r="W29" s="294" t="s">
        <v>57</v>
      </c>
      <c r="X29" s="294" t="s">
        <v>57</v>
      </c>
      <c r="Y29" s="292">
        <v>0</v>
      </c>
      <c r="Z29" s="294" t="s">
        <v>57</v>
      </c>
      <c r="AA29" s="294" t="s">
        <v>57</v>
      </c>
      <c r="AB29" s="297">
        <v>6069</v>
      </c>
      <c r="AC29" s="294" t="s">
        <v>57</v>
      </c>
      <c r="AD29" s="294" t="s">
        <v>57</v>
      </c>
      <c r="AE29" s="297">
        <v>6069</v>
      </c>
      <c r="AF29" s="294" t="s">
        <v>57</v>
      </c>
      <c r="AG29" s="294" t="s">
        <v>57</v>
      </c>
      <c r="AH29" s="499">
        <v>9198</v>
      </c>
      <c r="AI29" s="643" t="s">
        <v>57</v>
      </c>
      <c r="AJ29" s="643" t="s">
        <v>57</v>
      </c>
      <c r="AK29" s="369">
        <f>AH29-AE29</f>
        <v>3129</v>
      </c>
      <c r="AL29" s="643" t="s">
        <v>57</v>
      </c>
      <c r="AM29" s="643" t="s">
        <v>57</v>
      </c>
      <c r="AN29" s="499">
        <v>12791</v>
      </c>
      <c r="AO29" s="643" t="s">
        <v>57</v>
      </c>
      <c r="AP29" s="643" t="s">
        <v>57</v>
      </c>
      <c r="AQ29" s="369">
        <v>3593</v>
      </c>
      <c r="AR29" s="643" t="s">
        <v>57</v>
      </c>
      <c r="AS29" s="643" t="s">
        <v>57</v>
      </c>
      <c r="AT29" s="501">
        <v>16527</v>
      </c>
      <c r="AU29" s="643" t="s">
        <v>57</v>
      </c>
      <c r="AV29" s="643" t="s">
        <v>57</v>
      </c>
      <c r="AW29" s="500">
        <f t="shared" si="1"/>
        <v>3736</v>
      </c>
      <c r="AX29" s="643" t="s">
        <v>57</v>
      </c>
      <c r="AY29" s="643" t="s">
        <v>57</v>
      </c>
      <c r="AZ29" s="1015">
        <v>18627</v>
      </c>
      <c r="BA29" s="643" t="s">
        <v>57</v>
      </c>
      <c r="BB29" s="643" t="s">
        <v>57</v>
      </c>
      <c r="BC29" s="369">
        <f t="shared" si="3"/>
        <v>2100</v>
      </c>
      <c r="BD29" s="296"/>
      <c r="BE29" s="296"/>
      <c r="BF29" s="296"/>
      <c r="BG29" s="296"/>
      <c r="BH29" s="296"/>
      <c r="BI29" s="296"/>
      <c r="BJ29" s="296"/>
      <c r="BK29" s="296"/>
      <c r="BL29" s="296"/>
      <c r="BM29" s="296"/>
      <c r="BN29" s="296"/>
      <c r="BO29" s="296"/>
      <c r="BP29" s="296"/>
      <c r="BQ29" s="296"/>
      <c r="BR29" s="296"/>
      <c r="BS29" s="296"/>
      <c r="BT29" s="296"/>
      <c r="BU29" s="370"/>
      <c r="BV29" s="1056" t="s">
        <v>907</v>
      </c>
      <c r="BW29" s="1019"/>
    </row>
    <row r="30" spans="1:75" s="726" customFormat="1" ht="89.25" customHeight="1" x14ac:dyDescent="0.25">
      <c r="A30" s="291" t="s">
        <v>627</v>
      </c>
      <c r="B30" s="292" t="s">
        <v>538</v>
      </c>
      <c r="C30" s="292" t="s">
        <v>286</v>
      </c>
      <c r="D30" s="293" t="s">
        <v>629</v>
      </c>
      <c r="E30" s="292" t="s">
        <v>209</v>
      </c>
      <c r="F30" s="296" t="s">
        <v>201</v>
      </c>
      <c r="G30" s="299" t="s">
        <v>23</v>
      </c>
      <c r="H30" s="301" t="s">
        <v>57</v>
      </c>
      <c r="I30" s="294" t="s">
        <v>57</v>
      </c>
      <c r="J30" s="295">
        <v>339</v>
      </c>
      <c r="K30" s="294" t="s">
        <v>57</v>
      </c>
      <c r="L30" s="294" t="s">
        <v>57</v>
      </c>
      <c r="M30" s="644">
        <v>1400</v>
      </c>
      <c r="N30" s="300" t="s">
        <v>57</v>
      </c>
      <c r="O30" s="294" t="s">
        <v>57</v>
      </c>
      <c r="P30" s="292">
        <v>0</v>
      </c>
      <c r="Q30" s="294" t="s">
        <v>57</v>
      </c>
      <c r="R30" s="294" t="s">
        <v>57</v>
      </c>
      <c r="S30" s="292">
        <v>0</v>
      </c>
      <c r="T30" s="294" t="s">
        <v>57</v>
      </c>
      <c r="U30" s="294" t="s">
        <v>57</v>
      </c>
      <c r="V30" s="292">
        <v>0</v>
      </c>
      <c r="W30" s="294" t="s">
        <v>57</v>
      </c>
      <c r="X30" s="294" t="s">
        <v>57</v>
      </c>
      <c r="Y30" s="292">
        <v>0</v>
      </c>
      <c r="Z30" s="294" t="s">
        <v>57</v>
      </c>
      <c r="AA30" s="294" t="s">
        <v>57</v>
      </c>
      <c r="AB30" s="297">
        <v>0</v>
      </c>
      <c r="AC30" s="294" t="s">
        <v>57</v>
      </c>
      <c r="AD30" s="294" t="s">
        <v>57</v>
      </c>
      <c r="AE30" s="297">
        <v>0</v>
      </c>
      <c r="AF30" s="294" t="s">
        <v>57</v>
      </c>
      <c r="AG30" s="294" t="s">
        <v>57</v>
      </c>
      <c r="AH30" s="368">
        <v>22</v>
      </c>
      <c r="AI30" s="643" t="s">
        <v>57</v>
      </c>
      <c r="AJ30" s="643" t="s">
        <v>57</v>
      </c>
      <c r="AK30" s="369">
        <v>22</v>
      </c>
      <c r="AL30" s="643" t="s">
        <v>57</v>
      </c>
      <c r="AM30" s="643" t="s">
        <v>57</v>
      </c>
      <c r="AN30" s="368">
        <v>545</v>
      </c>
      <c r="AO30" s="643" t="s">
        <v>57</v>
      </c>
      <c r="AP30" s="643" t="s">
        <v>57</v>
      </c>
      <c r="AQ30" s="309">
        <v>523</v>
      </c>
      <c r="AR30" s="643" t="s">
        <v>57</v>
      </c>
      <c r="AS30" s="643" t="s">
        <v>57</v>
      </c>
      <c r="AT30" s="502">
        <v>809</v>
      </c>
      <c r="AU30" s="643" t="s">
        <v>57</v>
      </c>
      <c r="AV30" s="643" t="s">
        <v>57</v>
      </c>
      <c r="AW30" s="500">
        <f t="shared" si="1"/>
        <v>264</v>
      </c>
      <c r="AX30" s="643" t="s">
        <v>57</v>
      </c>
      <c r="AY30" s="643" t="s">
        <v>57</v>
      </c>
      <c r="AZ30" s="1015">
        <v>1121</v>
      </c>
      <c r="BA30" s="643" t="s">
        <v>57</v>
      </c>
      <c r="BB30" s="643" t="s">
        <v>57</v>
      </c>
      <c r="BC30" s="369">
        <f t="shared" si="3"/>
        <v>312</v>
      </c>
      <c r="BD30" s="296"/>
      <c r="BE30" s="296"/>
      <c r="BF30" s="296"/>
      <c r="BG30" s="296"/>
      <c r="BH30" s="296"/>
      <c r="BI30" s="296"/>
      <c r="BJ30" s="296"/>
      <c r="BK30" s="296"/>
      <c r="BL30" s="296"/>
      <c r="BM30" s="296"/>
      <c r="BN30" s="296"/>
      <c r="BO30" s="296"/>
      <c r="BP30" s="296"/>
      <c r="BQ30" s="296"/>
      <c r="BR30" s="296"/>
      <c r="BS30" s="296"/>
      <c r="BT30" s="296"/>
      <c r="BU30" s="370"/>
      <c r="BV30" s="1028" t="s">
        <v>903</v>
      </c>
      <c r="BW30" s="1019"/>
    </row>
    <row r="31" spans="1:75" s="726" customFormat="1" ht="60.75" customHeight="1" x14ac:dyDescent="0.25">
      <c r="A31" s="291" t="s">
        <v>627</v>
      </c>
      <c r="B31" s="292" t="s">
        <v>541</v>
      </c>
      <c r="C31" s="292" t="s">
        <v>542</v>
      </c>
      <c r="D31" s="293" t="s">
        <v>545</v>
      </c>
      <c r="E31" s="292" t="s">
        <v>75</v>
      </c>
      <c r="F31" s="296" t="s">
        <v>201</v>
      </c>
      <c r="G31" s="299" t="s">
        <v>23</v>
      </c>
      <c r="H31" s="301" t="s">
        <v>57</v>
      </c>
      <c r="I31" s="294" t="s">
        <v>57</v>
      </c>
      <c r="J31" s="295">
        <v>30600000</v>
      </c>
      <c r="K31" s="294" t="s">
        <v>57</v>
      </c>
      <c r="L31" s="294" t="s">
        <v>57</v>
      </c>
      <c r="M31" s="644">
        <v>91037383</v>
      </c>
      <c r="N31" s="300" t="s">
        <v>57</v>
      </c>
      <c r="O31" s="294" t="s">
        <v>57</v>
      </c>
      <c r="P31" s="292">
        <v>0</v>
      </c>
      <c r="Q31" s="294" t="s">
        <v>57</v>
      </c>
      <c r="R31" s="294" t="s">
        <v>57</v>
      </c>
      <c r="S31" s="292">
        <v>0</v>
      </c>
      <c r="T31" s="294" t="s">
        <v>57</v>
      </c>
      <c r="U31" s="294" t="s">
        <v>57</v>
      </c>
      <c r="V31" s="292">
        <v>0</v>
      </c>
      <c r="W31" s="294" t="s">
        <v>57</v>
      </c>
      <c r="X31" s="294" t="s">
        <v>57</v>
      </c>
      <c r="Y31" s="292">
        <v>0</v>
      </c>
      <c r="Z31" s="294" t="s">
        <v>57</v>
      </c>
      <c r="AA31" s="294" t="s">
        <v>57</v>
      </c>
      <c r="AB31" s="297">
        <v>9352494</v>
      </c>
      <c r="AC31" s="294" t="s">
        <v>57</v>
      </c>
      <c r="AD31" s="294" t="s">
        <v>57</v>
      </c>
      <c r="AE31" s="297">
        <v>9352494</v>
      </c>
      <c r="AF31" s="294" t="s">
        <v>57</v>
      </c>
      <c r="AG31" s="294" t="s">
        <v>57</v>
      </c>
      <c r="AH31" s="499">
        <v>14924279.240000002</v>
      </c>
      <c r="AI31" s="643" t="s">
        <v>57</v>
      </c>
      <c r="AJ31" s="643" t="s">
        <v>57</v>
      </c>
      <c r="AK31" s="369">
        <v>5571785.2400000021</v>
      </c>
      <c r="AL31" s="643" t="s">
        <v>57</v>
      </c>
      <c r="AM31" s="643" t="s">
        <v>57</v>
      </c>
      <c r="AN31" s="499">
        <v>26612010.359999999</v>
      </c>
      <c r="AO31" s="648" t="s">
        <v>57</v>
      </c>
      <c r="AP31" s="648" t="s">
        <v>57</v>
      </c>
      <c r="AQ31" s="369">
        <v>11687731.119999997</v>
      </c>
      <c r="AR31" s="643" t="s">
        <v>57</v>
      </c>
      <c r="AS31" s="643" t="s">
        <v>57</v>
      </c>
      <c r="AT31" s="499">
        <v>35245519</v>
      </c>
      <c r="AU31" s="643" t="s">
        <v>57</v>
      </c>
      <c r="AV31" s="643" t="s">
        <v>57</v>
      </c>
      <c r="AW31" s="297">
        <f t="shared" si="1"/>
        <v>8633508.6400000006</v>
      </c>
      <c r="AX31" s="643" t="s">
        <v>57</v>
      </c>
      <c r="AY31" s="643" t="s">
        <v>57</v>
      </c>
      <c r="AZ31" s="1013">
        <v>46253136.240000002</v>
      </c>
      <c r="BA31" s="643" t="s">
        <v>57</v>
      </c>
      <c r="BB31" s="643" t="s">
        <v>57</v>
      </c>
      <c r="BC31" s="369">
        <f t="shared" si="3"/>
        <v>11007617.240000002</v>
      </c>
      <c r="BD31" s="296"/>
      <c r="BE31" s="296"/>
      <c r="BF31" s="296"/>
      <c r="BG31" s="296"/>
      <c r="BH31" s="296"/>
      <c r="BI31" s="296"/>
      <c r="BJ31" s="296"/>
      <c r="BK31" s="296"/>
      <c r="BL31" s="296"/>
      <c r="BM31" s="296"/>
      <c r="BN31" s="296"/>
      <c r="BO31" s="296"/>
      <c r="BP31" s="296"/>
      <c r="BQ31" s="296"/>
      <c r="BR31" s="296"/>
      <c r="BS31" s="296"/>
      <c r="BT31" s="296"/>
      <c r="BU31" s="370"/>
      <c r="BV31" s="1028"/>
      <c r="BW31" s="1019"/>
    </row>
    <row r="32" spans="1:75" s="726" customFormat="1" ht="53.25" customHeight="1" x14ac:dyDescent="0.25">
      <c r="A32" s="291" t="s">
        <v>630</v>
      </c>
      <c r="B32" s="292" t="s">
        <v>538</v>
      </c>
      <c r="C32" s="292" t="s">
        <v>303</v>
      </c>
      <c r="D32" s="293" t="s">
        <v>304</v>
      </c>
      <c r="E32" s="292" t="s">
        <v>209</v>
      </c>
      <c r="F32" s="296" t="s">
        <v>201</v>
      </c>
      <c r="G32" s="299" t="s">
        <v>23</v>
      </c>
      <c r="H32" s="301" t="s">
        <v>57</v>
      </c>
      <c r="I32" s="294" t="s">
        <v>57</v>
      </c>
      <c r="J32" s="295">
        <v>16290</v>
      </c>
      <c r="K32" s="294" t="s">
        <v>57</v>
      </c>
      <c r="L32" s="294" t="s">
        <v>57</v>
      </c>
      <c r="M32" s="644">
        <v>90000</v>
      </c>
      <c r="N32" s="300" t="s">
        <v>57</v>
      </c>
      <c r="O32" s="294" t="s">
        <v>57</v>
      </c>
      <c r="P32" s="292">
        <v>0</v>
      </c>
      <c r="Q32" s="294" t="s">
        <v>57</v>
      </c>
      <c r="R32" s="294" t="s">
        <v>57</v>
      </c>
      <c r="S32" s="292">
        <v>0</v>
      </c>
      <c r="T32" s="294" t="s">
        <v>57</v>
      </c>
      <c r="U32" s="294" t="s">
        <v>57</v>
      </c>
      <c r="V32" s="292">
        <v>0</v>
      </c>
      <c r="W32" s="294" t="s">
        <v>57</v>
      </c>
      <c r="X32" s="294" t="s">
        <v>57</v>
      </c>
      <c r="Y32" s="292">
        <v>0</v>
      </c>
      <c r="Z32" s="294" t="s">
        <v>57</v>
      </c>
      <c r="AA32" s="294" t="s">
        <v>57</v>
      </c>
      <c r="AB32" s="297">
        <v>0</v>
      </c>
      <c r="AC32" s="294" t="s">
        <v>57</v>
      </c>
      <c r="AD32" s="294" t="s">
        <v>57</v>
      </c>
      <c r="AE32" s="297">
        <v>0</v>
      </c>
      <c r="AF32" s="294" t="s">
        <v>57</v>
      </c>
      <c r="AG32" s="294" t="s">
        <v>57</v>
      </c>
      <c r="AH32" s="499">
        <v>2904</v>
      </c>
      <c r="AI32" s="643" t="s">
        <v>57</v>
      </c>
      <c r="AJ32" s="643" t="s">
        <v>57</v>
      </c>
      <c r="AK32" s="369">
        <v>2904</v>
      </c>
      <c r="AL32" s="643" t="s">
        <v>57</v>
      </c>
      <c r="AM32" s="643" t="s">
        <v>57</v>
      </c>
      <c r="AN32" s="499">
        <v>34089</v>
      </c>
      <c r="AO32" s="643" t="s">
        <v>57</v>
      </c>
      <c r="AP32" s="643" t="s">
        <v>57</v>
      </c>
      <c r="AQ32" s="369">
        <v>31185</v>
      </c>
      <c r="AR32" s="643" t="s">
        <v>57</v>
      </c>
      <c r="AS32" s="643" t="s">
        <v>57</v>
      </c>
      <c r="AT32" s="501">
        <v>67354</v>
      </c>
      <c r="AU32" s="643" t="s">
        <v>57</v>
      </c>
      <c r="AV32" s="643" t="s">
        <v>57</v>
      </c>
      <c r="AW32" s="500">
        <f t="shared" si="1"/>
        <v>33265</v>
      </c>
      <c r="AX32" s="643" t="s">
        <v>57</v>
      </c>
      <c r="AY32" s="643" t="s">
        <v>57</v>
      </c>
      <c r="AZ32" s="1013">
        <v>75880</v>
      </c>
      <c r="BA32" s="643" t="s">
        <v>57</v>
      </c>
      <c r="BB32" s="643" t="s">
        <v>57</v>
      </c>
      <c r="BC32" s="297">
        <f>AZ32-AT32</f>
        <v>8526</v>
      </c>
      <c r="BD32" s="296"/>
      <c r="BE32" s="296"/>
      <c r="BF32" s="296"/>
      <c r="BG32" s="296"/>
      <c r="BH32" s="296"/>
      <c r="BI32" s="296"/>
      <c r="BJ32" s="296"/>
      <c r="BK32" s="296"/>
      <c r="BL32" s="296"/>
      <c r="BM32" s="296"/>
      <c r="BN32" s="296"/>
      <c r="BO32" s="296"/>
      <c r="BP32" s="296"/>
      <c r="BQ32" s="296"/>
      <c r="BR32" s="296"/>
      <c r="BS32" s="296"/>
      <c r="BT32" s="296"/>
      <c r="BU32" s="370"/>
      <c r="BV32" s="1028" t="s">
        <v>903</v>
      </c>
      <c r="BW32" s="1021"/>
    </row>
    <row r="33" spans="1:75" s="726" customFormat="1" ht="81.75" customHeight="1" x14ac:dyDescent="0.25">
      <c r="A33" s="291" t="s">
        <v>630</v>
      </c>
      <c r="B33" s="292" t="s">
        <v>538</v>
      </c>
      <c r="C33" s="292" t="s">
        <v>305</v>
      </c>
      <c r="D33" s="293" t="s">
        <v>514</v>
      </c>
      <c r="E33" s="292" t="s">
        <v>209</v>
      </c>
      <c r="F33" s="296" t="s">
        <v>201</v>
      </c>
      <c r="G33" s="299" t="s">
        <v>540</v>
      </c>
      <c r="H33" s="301" t="s">
        <v>57</v>
      </c>
      <c r="I33" s="294" t="s">
        <v>57</v>
      </c>
      <c r="J33" s="295">
        <v>3940</v>
      </c>
      <c r="K33" s="294" t="s">
        <v>57</v>
      </c>
      <c r="L33" s="294" t="s">
        <v>57</v>
      </c>
      <c r="M33" s="644">
        <v>12500</v>
      </c>
      <c r="N33" s="300" t="s">
        <v>57</v>
      </c>
      <c r="O33" s="294" t="s">
        <v>57</v>
      </c>
      <c r="P33" s="292">
        <v>0</v>
      </c>
      <c r="Q33" s="294" t="s">
        <v>57</v>
      </c>
      <c r="R33" s="294" t="s">
        <v>57</v>
      </c>
      <c r="S33" s="292">
        <v>0</v>
      </c>
      <c r="T33" s="294" t="s">
        <v>57</v>
      </c>
      <c r="U33" s="294" t="s">
        <v>57</v>
      </c>
      <c r="V33" s="292">
        <v>0</v>
      </c>
      <c r="W33" s="294" t="s">
        <v>57</v>
      </c>
      <c r="X33" s="294" t="s">
        <v>57</v>
      </c>
      <c r="Y33" s="292">
        <v>0</v>
      </c>
      <c r="Z33" s="294" t="s">
        <v>57</v>
      </c>
      <c r="AA33" s="294" t="s">
        <v>57</v>
      </c>
      <c r="AB33" s="297">
        <v>0</v>
      </c>
      <c r="AC33" s="294" t="s">
        <v>57</v>
      </c>
      <c r="AD33" s="294" t="s">
        <v>57</v>
      </c>
      <c r="AE33" s="297">
        <v>0</v>
      </c>
      <c r="AF33" s="294" t="s">
        <v>57</v>
      </c>
      <c r="AG33" s="294" t="s">
        <v>57</v>
      </c>
      <c r="AH33" s="499">
        <v>2029</v>
      </c>
      <c r="AI33" s="643" t="s">
        <v>57</v>
      </c>
      <c r="AJ33" s="643" t="s">
        <v>57</v>
      </c>
      <c r="AK33" s="369">
        <v>2029</v>
      </c>
      <c r="AL33" s="643" t="s">
        <v>57</v>
      </c>
      <c r="AM33" s="643" t="s">
        <v>57</v>
      </c>
      <c r="AN33" s="499">
        <v>5092</v>
      </c>
      <c r="AO33" s="643" t="s">
        <v>57</v>
      </c>
      <c r="AP33" s="643" t="s">
        <v>57</v>
      </c>
      <c r="AQ33" s="369">
        <v>3063</v>
      </c>
      <c r="AR33" s="643" t="s">
        <v>57</v>
      </c>
      <c r="AS33" s="643" t="s">
        <v>57</v>
      </c>
      <c r="AT33" s="501">
        <v>7966</v>
      </c>
      <c r="AU33" s="643" t="s">
        <v>57</v>
      </c>
      <c r="AV33" s="643" t="s">
        <v>57</v>
      </c>
      <c r="AW33" s="500">
        <f t="shared" si="1"/>
        <v>2874</v>
      </c>
      <c r="AX33" s="643" t="s">
        <v>57</v>
      </c>
      <c r="AY33" s="643" t="s">
        <v>57</v>
      </c>
      <c r="AZ33" s="1013">
        <v>10907</v>
      </c>
      <c r="BA33" s="643" t="s">
        <v>57</v>
      </c>
      <c r="BB33" s="643" t="s">
        <v>57</v>
      </c>
      <c r="BC33" s="297">
        <f t="shared" ref="BC33:BC34" si="4">AZ33-AT33</f>
        <v>2941</v>
      </c>
      <c r="BD33" s="296"/>
      <c r="BE33" s="296"/>
      <c r="BF33" s="296"/>
      <c r="BG33" s="296"/>
      <c r="BH33" s="296"/>
      <c r="BI33" s="296"/>
      <c r="BJ33" s="296"/>
      <c r="BK33" s="296"/>
      <c r="BL33" s="296"/>
      <c r="BM33" s="296"/>
      <c r="BN33" s="296"/>
      <c r="BO33" s="296"/>
      <c r="BP33" s="296"/>
      <c r="BQ33" s="296"/>
      <c r="BR33" s="296"/>
      <c r="BS33" s="296"/>
      <c r="BT33" s="296"/>
      <c r="BU33" s="370"/>
      <c r="BV33" s="1028" t="s">
        <v>903</v>
      </c>
      <c r="BW33" s="1021"/>
    </row>
    <row r="34" spans="1:75" s="726" customFormat="1" ht="56.25" customHeight="1" x14ac:dyDescent="0.25">
      <c r="A34" s="291" t="s">
        <v>630</v>
      </c>
      <c r="B34" s="292" t="s">
        <v>541</v>
      </c>
      <c r="C34" s="292" t="s">
        <v>542</v>
      </c>
      <c r="D34" s="293" t="s">
        <v>545</v>
      </c>
      <c r="E34" s="292" t="s">
        <v>75</v>
      </c>
      <c r="F34" s="296" t="s">
        <v>201</v>
      </c>
      <c r="G34" s="299" t="s">
        <v>540</v>
      </c>
      <c r="H34" s="301" t="s">
        <v>57</v>
      </c>
      <c r="I34" s="294" t="s">
        <v>57</v>
      </c>
      <c r="J34" s="295">
        <v>16494118</v>
      </c>
      <c r="K34" s="294" t="s">
        <v>57</v>
      </c>
      <c r="L34" s="294" t="s">
        <v>57</v>
      </c>
      <c r="M34" s="644">
        <v>96574164</v>
      </c>
      <c r="N34" s="300" t="s">
        <v>57</v>
      </c>
      <c r="O34" s="294" t="s">
        <v>57</v>
      </c>
      <c r="P34" s="292">
        <v>0</v>
      </c>
      <c r="Q34" s="294" t="s">
        <v>57</v>
      </c>
      <c r="R34" s="294" t="s">
        <v>57</v>
      </c>
      <c r="S34" s="292">
        <v>0</v>
      </c>
      <c r="T34" s="294" t="s">
        <v>57</v>
      </c>
      <c r="U34" s="294" t="s">
        <v>57</v>
      </c>
      <c r="V34" s="292">
        <v>0</v>
      </c>
      <c r="W34" s="294" t="s">
        <v>57</v>
      </c>
      <c r="X34" s="294" t="s">
        <v>57</v>
      </c>
      <c r="Y34" s="292">
        <v>0</v>
      </c>
      <c r="Z34" s="294" t="s">
        <v>57</v>
      </c>
      <c r="AA34" s="294" t="s">
        <v>57</v>
      </c>
      <c r="AB34" s="297">
        <v>698466</v>
      </c>
      <c r="AC34" s="294" t="s">
        <v>57</v>
      </c>
      <c r="AD34" s="294" t="s">
        <v>57</v>
      </c>
      <c r="AE34" s="297">
        <v>698466</v>
      </c>
      <c r="AF34" s="294" t="s">
        <v>57</v>
      </c>
      <c r="AG34" s="294" t="s">
        <v>57</v>
      </c>
      <c r="AH34" s="499">
        <v>4080678.8800000004</v>
      </c>
      <c r="AI34" s="643" t="s">
        <v>57</v>
      </c>
      <c r="AJ34" s="643" t="s">
        <v>57</v>
      </c>
      <c r="AK34" s="369">
        <v>3382212.8800000004</v>
      </c>
      <c r="AL34" s="643" t="s">
        <v>57</v>
      </c>
      <c r="AM34" s="643" t="s">
        <v>57</v>
      </c>
      <c r="AN34" s="499">
        <v>13760549.589999998</v>
      </c>
      <c r="AO34" s="648" t="s">
        <v>57</v>
      </c>
      <c r="AP34" s="648" t="s">
        <v>57</v>
      </c>
      <c r="AQ34" s="369">
        <v>9679870.7099999972</v>
      </c>
      <c r="AR34" s="643" t="s">
        <v>57</v>
      </c>
      <c r="AS34" s="643" t="s">
        <v>57</v>
      </c>
      <c r="AT34" s="499">
        <v>25245384</v>
      </c>
      <c r="AU34" s="643" t="s">
        <v>57</v>
      </c>
      <c r="AV34" s="643" t="s">
        <v>57</v>
      </c>
      <c r="AW34" s="297">
        <f t="shared" si="1"/>
        <v>11484834.410000002</v>
      </c>
      <c r="AX34" s="643" t="s">
        <v>57</v>
      </c>
      <c r="AY34" s="643" t="s">
        <v>57</v>
      </c>
      <c r="AZ34" s="1013">
        <v>37032207</v>
      </c>
      <c r="BA34" s="643" t="s">
        <v>57</v>
      </c>
      <c r="BB34" s="643" t="s">
        <v>57</v>
      </c>
      <c r="BC34" s="297">
        <f t="shared" si="4"/>
        <v>11786823</v>
      </c>
      <c r="BD34" s="296"/>
      <c r="BE34" s="296"/>
      <c r="BF34" s="296"/>
      <c r="BG34" s="296"/>
      <c r="BH34" s="296"/>
      <c r="BI34" s="296"/>
      <c r="BJ34" s="296"/>
      <c r="BK34" s="296"/>
      <c r="BL34" s="296"/>
      <c r="BM34" s="296"/>
      <c r="BN34" s="296"/>
      <c r="BO34" s="296"/>
      <c r="BP34" s="296"/>
      <c r="BQ34" s="296"/>
      <c r="BR34" s="296"/>
      <c r="BS34" s="296"/>
      <c r="BT34" s="296"/>
      <c r="BU34" s="370"/>
      <c r="BV34" s="1028"/>
      <c r="BW34" s="1020"/>
    </row>
    <row r="35" spans="1:75" s="646" customFormat="1" ht="108.75" customHeight="1" x14ac:dyDescent="0.25">
      <c r="A35" s="640" t="s">
        <v>631</v>
      </c>
      <c r="B35" s="296" t="s">
        <v>538</v>
      </c>
      <c r="C35" s="296" t="s">
        <v>138</v>
      </c>
      <c r="D35" s="641" t="s">
        <v>632</v>
      </c>
      <c r="E35" s="296" t="s">
        <v>209</v>
      </c>
      <c r="F35" s="296" t="s">
        <v>201</v>
      </c>
      <c r="G35" s="370" t="s">
        <v>540</v>
      </c>
      <c r="H35" s="642" t="s">
        <v>57</v>
      </c>
      <c r="I35" s="643" t="s">
        <v>57</v>
      </c>
      <c r="J35" s="297">
        <v>18010</v>
      </c>
      <c r="K35" s="643" t="s">
        <v>57</v>
      </c>
      <c r="L35" s="643" t="s">
        <v>57</v>
      </c>
      <c r="M35" s="644">
        <v>79750</v>
      </c>
      <c r="N35" s="645" t="s">
        <v>57</v>
      </c>
      <c r="O35" s="643" t="s">
        <v>57</v>
      </c>
      <c r="P35" s="296">
        <v>0</v>
      </c>
      <c r="Q35" s="643" t="s">
        <v>57</v>
      </c>
      <c r="R35" s="643" t="s">
        <v>57</v>
      </c>
      <c r="S35" s="296">
        <v>0</v>
      </c>
      <c r="T35" s="643" t="s">
        <v>57</v>
      </c>
      <c r="U35" s="643" t="s">
        <v>57</v>
      </c>
      <c r="V35" s="296">
        <v>0</v>
      </c>
      <c r="W35" s="643" t="s">
        <v>57</v>
      </c>
      <c r="X35" s="643" t="s">
        <v>57</v>
      </c>
      <c r="Y35" s="296">
        <v>0</v>
      </c>
      <c r="Z35" s="643" t="s">
        <v>57</v>
      </c>
      <c r="AA35" s="643" t="s">
        <v>57</v>
      </c>
      <c r="AB35" s="297">
        <v>1153</v>
      </c>
      <c r="AC35" s="643" t="s">
        <v>57</v>
      </c>
      <c r="AD35" s="643" t="s">
        <v>57</v>
      </c>
      <c r="AE35" s="297">
        <v>1153</v>
      </c>
      <c r="AF35" s="643" t="s">
        <v>57</v>
      </c>
      <c r="AG35" s="643" t="s">
        <v>57</v>
      </c>
      <c r="AH35" s="499">
        <v>18609</v>
      </c>
      <c r="AI35" s="643" t="s">
        <v>57</v>
      </c>
      <c r="AJ35" s="643" t="s">
        <v>57</v>
      </c>
      <c r="AK35" s="369">
        <v>17456</v>
      </c>
      <c r="AL35" s="643" t="s">
        <v>57</v>
      </c>
      <c r="AM35" s="643" t="s">
        <v>57</v>
      </c>
      <c r="AN35" s="499">
        <v>47324</v>
      </c>
      <c r="AO35" s="643" t="s">
        <v>57</v>
      </c>
      <c r="AP35" s="643" t="s">
        <v>57</v>
      </c>
      <c r="AQ35" s="369">
        <v>28715</v>
      </c>
      <c r="AR35" s="643" t="s">
        <v>57</v>
      </c>
      <c r="AS35" s="643" t="s">
        <v>57</v>
      </c>
      <c r="AT35" s="501">
        <v>68640</v>
      </c>
      <c r="AU35" s="643" t="s">
        <v>57</v>
      </c>
      <c r="AV35" s="643" t="s">
        <v>57</v>
      </c>
      <c r="AW35" s="500">
        <f t="shared" si="1"/>
        <v>21316</v>
      </c>
      <c r="AX35" s="643" t="s">
        <v>57</v>
      </c>
      <c r="AY35" s="643" t="s">
        <v>57</v>
      </c>
      <c r="AZ35" s="1013">
        <v>75954</v>
      </c>
      <c r="BA35" s="643" t="s">
        <v>57</v>
      </c>
      <c r="BB35" s="643" t="s">
        <v>57</v>
      </c>
      <c r="BC35" s="297">
        <f>AZ35-AT35</f>
        <v>7314</v>
      </c>
      <c r="BD35" s="296"/>
      <c r="BE35" s="296"/>
      <c r="BF35" s="296"/>
      <c r="BG35" s="296"/>
      <c r="BH35" s="296"/>
      <c r="BI35" s="296"/>
      <c r="BJ35" s="296"/>
      <c r="BK35" s="296"/>
      <c r="BL35" s="296"/>
      <c r="BM35" s="296"/>
      <c r="BN35" s="296"/>
      <c r="BO35" s="296"/>
      <c r="BP35" s="296"/>
      <c r="BQ35" s="296"/>
      <c r="BR35" s="296"/>
      <c r="BS35" s="296"/>
      <c r="BT35" s="296"/>
      <c r="BU35" s="370"/>
      <c r="BV35" s="1028"/>
      <c r="BW35" s="1019"/>
    </row>
    <row r="36" spans="1:75" s="646" customFormat="1" ht="96.75" customHeight="1" x14ac:dyDescent="0.25">
      <c r="A36" s="640" t="s">
        <v>631</v>
      </c>
      <c r="B36" s="296" t="s">
        <v>538</v>
      </c>
      <c r="C36" s="296" t="s">
        <v>317</v>
      </c>
      <c r="D36" s="641" t="s">
        <v>318</v>
      </c>
      <c r="E36" s="296" t="s">
        <v>40</v>
      </c>
      <c r="F36" s="296" t="s">
        <v>201</v>
      </c>
      <c r="G36" s="370" t="s">
        <v>23</v>
      </c>
      <c r="H36" s="642" t="s">
        <v>57</v>
      </c>
      <c r="I36" s="643" t="s">
        <v>57</v>
      </c>
      <c r="J36" s="297">
        <v>80</v>
      </c>
      <c r="K36" s="643" t="s">
        <v>57</v>
      </c>
      <c r="L36" s="643" t="s">
        <v>57</v>
      </c>
      <c r="M36" s="644">
        <v>300</v>
      </c>
      <c r="N36" s="645" t="s">
        <v>57</v>
      </c>
      <c r="O36" s="643" t="s">
        <v>57</v>
      </c>
      <c r="P36" s="296">
        <v>0</v>
      </c>
      <c r="Q36" s="643" t="s">
        <v>57</v>
      </c>
      <c r="R36" s="643" t="s">
        <v>57</v>
      </c>
      <c r="S36" s="296">
        <v>0</v>
      </c>
      <c r="T36" s="643" t="s">
        <v>57</v>
      </c>
      <c r="U36" s="643" t="s">
        <v>57</v>
      </c>
      <c r="V36" s="296">
        <v>0</v>
      </c>
      <c r="W36" s="643" t="s">
        <v>57</v>
      </c>
      <c r="X36" s="643" t="s">
        <v>57</v>
      </c>
      <c r="Y36" s="296">
        <v>0</v>
      </c>
      <c r="Z36" s="643" t="s">
        <v>57</v>
      </c>
      <c r="AA36" s="643" t="s">
        <v>57</v>
      </c>
      <c r="AB36" s="297">
        <v>7</v>
      </c>
      <c r="AC36" s="643" t="s">
        <v>57</v>
      </c>
      <c r="AD36" s="643" t="s">
        <v>57</v>
      </c>
      <c r="AE36" s="297">
        <v>7</v>
      </c>
      <c r="AF36" s="643" t="s">
        <v>57</v>
      </c>
      <c r="AG36" s="643" t="s">
        <v>57</v>
      </c>
      <c r="AH36" s="368">
        <v>64</v>
      </c>
      <c r="AI36" s="643" t="s">
        <v>57</v>
      </c>
      <c r="AJ36" s="643" t="s">
        <v>57</v>
      </c>
      <c r="AK36" s="369">
        <v>57</v>
      </c>
      <c r="AL36" s="643" t="s">
        <v>57</v>
      </c>
      <c r="AM36" s="643" t="s">
        <v>57</v>
      </c>
      <c r="AN36" s="499">
        <v>138</v>
      </c>
      <c r="AO36" s="643" t="s">
        <v>57</v>
      </c>
      <c r="AP36" s="643" t="s">
        <v>57</v>
      </c>
      <c r="AQ36" s="309">
        <v>74</v>
      </c>
      <c r="AR36" s="643" t="s">
        <v>57</v>
      </c>
      <c r="AS36" s="643" t="s">
        <v>57</v>
      </c>
      <c r="AT36" s="502">
        <v>266</v>
      </c>
      <c r="AU36" s="643" t="s">
        <v>57</v>
      </c>
      <c r="AV36" s="643" t="s">
        <v>57</v>
      </c>
      <c r="AW36" s="500">
        <f t="shared" si="1"/>
        <v>128</v>
      </c>
      <c r="AX36" s="643" t="s">
        <v>57</v>
      </c>
      <c r="AY36" s="643" t="s">
        <v>57</v>
      </c>
      <c r="AZ36" s="1014">
        <v>300</v>
      </c>
      <c r="BA36" s="643" t="s">
        <v>57</v>
      </c>
      <c r="BB36" s="643" t="s">
        <v>57</v>
      </c>
      <c r="BC36" s="297">
        <f t="shared" ref="BC36:BC40" si="5">AZ36-AT36</f>
        <v>34</v>
      </c>
      <c r="BD36" s="296"/>
      <c r="BE36" s="296"/>
      <c r="BF36" s="296"/>
      <c r="BG36" s="296"/>
      <c r="BH36" s="296"/>
      <c r="BI36" s="296"/>
      <c r="BJ36" s="296"/>
      <c r="BK36" s="296"/>
      <c r="BL36" s="296"/>
      <c r="BM36" s="296"/>
      <c r="BN36" s="296"/>
      <c r="BO36" s="296"/>
      <c r="BP36" s="296"/>
      <c r="BQ36" s="296"/>
      <c r="BR36" s="296"/>
      <c r="BS36" s="296"/>
      <c r="BT36" s="296"/>
      <c r="BU36" s="370"/>
      <c r="BV36" s="1028"/>
      <c r="BW36" s="1027"/>
    </row>
    <row r="37" spans="1:75" s="646" customFormat="1" ht="63" customHeight="1" x14ac:dyDescent="0.25">
      <c r="A37" s="640" t="s">
        <v>631</v>
      </c>
      <c r="B37" s="296" t="s">
        <v>541</v>
      </c>
      <c r="C37" s="296" t="s">
        <v>542</v>
      </c>
      <c r="D37" s="641" t="s">
        <v>545</v>
      </c>
      <c r="E37" s="296" t="s">
        <v>75</v>
      </c>
      <c r="F37" s="296" t="s">
        <v>201</v>
      </c>
      <c r="G37" s="370" t="s">
        <v>23</v>
      </c>
      <c r="H37" s="642" t="s">
        <v>57</v>
      </c>
      <c r="I37" s="643" t="s">
        <v>57</v>
      </c>
      <c r="J37" s="297">
        <v>15752941</v>
      </c>
      <c r="K37" s="643" t="s">
        <v>57</v>
      </c>
      <c r="L37" s="643" t="s">
        <v>57</v>
      </c>
      <c r="M37" s="644">
        <v>77701605</v>
      </c>
      <c r="N37" s="645" t="s">
        <v>57</v>
      </c>
      <c r="O37" s="643" t="s">
        <v>57</v>
      </c>
      <c r="P37" s="296">
        <v>0</v>
      </c>
      <c r="Q37" s="643" t="s">
        <v>57</v>
      </c>
      <c r="R37" s="643" t="s">
        <v>57</v>
      </c>
      <c r="S37" s="296">
        <v>0</v>
      </c>
      <c r="T37" s="643" t="s">
        <v>57</v>
      </c>
      <c r="U37" s="643" t="s">
        <v>57</v>
      </c>
      <c r="V37" s="296">
        <v>0</v>
      </c>
      <c r="W37" s="643" t="s">
        <v>57</v>
      </c>
      <c r="X37" s="643" t="s">
        <v>57</v>
      </c>
      <c r="Y37" s="296">
        <v>0</v>
      </c>
      <c r="Z37" s="643" t="s">
        <v>57</v>
      </c>
      <c r="AA37" s="643" t="s">
        <v>57</v>
      </c>
      <c r="AB37" s="297">
        <v>219539</v>
      </c>
      <c r="AC37" s="643" t="s">
        <v>57</v>
      </c>
      <c r="AD37" s="643" t="s">
        <v>57</v>
      </c>
      <c r="AE37" s="297">
        <v>219539</v>
      </c>
      <c r="AF37" s="643" t="s">
        <v>57</v>
      </c>
      <c r="AG37" s="643" t="s">
        <v>57</v>
      </c>
      <c r="AH37" s="953">
        <v>4948667.8400000008</v>
      </c>
      <c r="AI37" s="643" t="s">
        <v>57</v>
      </c>
      <c r="AJ37" s="643" t="s">
        <v>57</v>
      </c>
      <c r="AK37" s="369">
        <v>4729128.8400000008</v>
      </c>
      <c r="AL37" s="643" t="s">
        <v>57</v>
      </c>
      <c r="AM37" s="643" t="s">
        <v>57</v>
      </c>
      <c r="AN37" s="499">
        <v>16610472.239999998</v>
      </c>
      <c r="AO37" s="648" t="s">
        <v>57</v>
      </c>
      <c r="AP37" s="648" t="s">
        <v>57</v>
      </c>
      <c r="AQ37" s="369">
        <v>11661804.399999999</v>
      </c>
      <c r="AR37" s="643" t="s">
        <v>57</v>
      </c>
      <c r="AS37" s="643" t="s">
        <v>57</v>
      </c>
      <c r="AT37" s="499">
        <v>26547913</v>
      </c>
      <c r="AU37" s="643" t="s">
        <v>57</v>
      </c>
      <c r="AV37" s="643" t="s">
        <v>57</v>
      </c>
      <c r="AW37" s="297">
        <f t="shared" si="1"/>
        <v>9937440.7600000016</v>
      </c>
      <c r="AX37" s="643" t="s">
        <v>57</v>
      </c>
      <c r="AY37" s="643" t="s">
        <v>57</v>
      </c>
      <c r="AZ37" s="1013">
        <v>36298393</v>
      </c>
      <c r="BA37" s="643" t="s">
        <v>57</v>
      </c>
      <c r="BB37" s="643" t="s">
        <v>57</v>
      </c>
      <c r="BC37" s="297">
        <f t="shared" si="5"/>
        <v>9750480</v>
      </c>
      <c r="BD37" s="296"/>
      <c r="BE37" s="296"/>
      <c r="BF37" s="296"/>
      <c r="BG37" s="296"/>
      <c r="BH37" s="296"/>
      <c r="BI37" s="296"/>
      <c r="BJ37" s="296"/>
      <c r="BK37" s="296"/>
      <c r="BL37" s="296"/>
      <c r="BM37" s="296"/>
      <c r="BN37" s="296"/>
      <c r="BO37" s="296"/>
      <c r="BP37" s="296"/>
      <c r="BQ37" s="296"/>
      <c r="BR37" s="296"/>
      <c r="BS37" s="296"/>
      <c r="BT37" s="296"/>
      <c r="BU37" s="370"/>
      <c r="BV37" s="1028"/>
      <c r="BW37" s="1020"/>
    </row>
    <row r="38" spans="1:75" s="646" customFormat="1" ht="45.75" customHeight="1" x14ac:dyDescent="0.25">
      <c r="A38" s="640" t="s">
        <v>633</v>
      </c>
      <c r="B38" s="296" t="s">
        <v>538</v>
      </c>
      <c r="C38" s="296" t="s">
        <v>166</v>
      </c>
      <c r="D38" s="641" t="s">
        <v>167</v>
      </c>
      <c r="E38" s="296" t="s">
        <v>40</v>
      </c>
      <c r="F38" s="296" t="s">
        <v>72</v>
      </c>
      <c r="G38" s="370" t="s">
        <v>23</v>
      </c>
      <c r="H38" s="642" t="s">
        <v>57</v>
      </c>
      <c r="I38" s="643" t="s">
        <v>57</v>
      </c>
      <c r="J38" s="297">
        <v>10</v>
      </c>
      <c r="K38" s="643" t="s">
        <v>57</v>
      </c>
      <c r="L38" s="643" t="s">
        <v>57</v>
      </c>
      <c r="M38" s="644">
        <v>77</v>
      </c>
      <c r="N38" s="645" t="s">
        <v>57</v>
      </c>
      <c r="O38" s="643" t="s">
        <v>57</v>
      </c>
      <c r="P38" s="296">
        <v>0</v>
      </c>
      <c r="Q38" s="643" t="s">
        <v>57</v>
      </c>
      <c r="R38" s="643" t="s">
        <v>57</v>
      </c>
      <c r="S38" s="296">
        <v>0</v>
      </c>
      <c r="T38" s="643" t="s">
        <v>57</v>
      </c>
      <c r="U38" s="643" t="s">
        <v>57</v>
      </c>
      <c r="V38" s="296">
        <v>0</v>
      </c>
      <c r="W38" s="643" t="s">
        <v>57</v>
      </c>
      <c r="X38" s="643" t="s">
        <v>57</v>
      </c>
      <c r="Y38" s="296">
        <v>0</v>
      </c>
      <c r="Z38" s="643" t="s">
        <v>57</v>
      </c>
      <c r="AA38" s="643" t="s">
        <v>57</v>
      </c>
      <c r="AB38" s="297">
        <v>0</v>
      </c>
      <c r="AC38" s="643" t="s">
        <v>57</v>
      </c>
      <c r="AD38" s="643" t="s">
        <v>57</v>
      </c>
      <c r="AE38" s="297">
        <v>0</v>
      </c>
      <c r="AF38" s="643" t="s">
        <v>57</v>
      </c>
      <c r="AG38" s="643" t="s">
        <v>57</v>
      </c>
      <c r="AH38" s="368">
        <v>0</v>
      </c>
      <c r="AI38" s="643" t="s">
        <v>57</v>
      </c>
      <c r="AJ38" s="643" t="s">
        <v>57</v>
      </c>
      <c r="AK38" s="369">
        <v>0</v>
      </c>
      <c r="AL38" s="643" t="s">
        <v>57</v>
      </c>
      <c r="AM38" s="643" t="s">
        <v>57</v>
      </c>
      <c r="AN38" s="368">
        <v>14</v>
      </c>
      <c r="AO38" s="643" t="s">
        <v>57</v>
      </c>
      <c r="AP38" s="643" t="s">
        <v>57</v>
      </c>
      <c r="AQ38" s="309">
        <v>14</v>
      </c>
      <c r="AR38" s="643" t="s">
        <v>57</v>
      </c>
      <c r="AS38" s="643" t="s">
        <v>57</v>
      </c>
      <c r="AT38" s="368">
        <v>29</v>
      </c>
      <c r="AU38" s="643" t="s">
        <v>57</v>
      </c>
      <c r="AV38" s="643" t="s">
        <v>57</v>
      </c>
      <c r="AW38" s="297">
        <f t="shared" si="1"/>
        <v>15</v>
      </c>
      <c r="AX38" s="643" t="s">
        <v>57</v>
      </c>
      <c r="AY38" s="643" t="s">
        <v>57</v>
      </c>
      <c r="AZ38" s="1014">
        <v>38</v>
      </c>
      <c r="BA38" s="643" t="s">
        <v>57</v>
      </c>
      <c r="BB38" s="643" t="s">
        <v>57</v>
      </c>
      <c r="BC38" s="297">
        <f t="shared" si="5"/>
        <v>9</v>
      </c>
      <c r="BD38" s="296"/>
      <c r="BE38" s="296"/>
      <c r="BF38" s="296"/>
      <c r="BG38" s="296"/>
      <c r="BH38" s="296"/>
      <c r="BI38" s="296"/>
      <c r="BJ38" s="296"/>
      <c r="BK38" s="296"/>
      <c r="BL38" s="296"/>
      <c r="BM38" s="296"/>
      <c r="BN38" s="296"/>
      <c r="BO38" s="296"/>
      <c r="BP38" s="296"/>
      <c r="BQ38" s="296"/>
      <c r="BR38" s="296"/>
      <c r="BS38" s="296"/>
      <c r="BT38" s="296"/>
      <c r="BU38" s="370"/>
      <c r="BV38" s="1028" t="s">
        <v>904</v>
      </c>
      <c r="BW38" s="1019"/>
    </row>
    <row r="39" spans="1:75" s="646" customFormat="1" ht="75" x14ac:dyDescent="0.25">
      <c r="A39" s="640" t="s">
        <v>633</v>
      </c>
      <c r="B39" s="296" t="s">
        <v>538</v>
      </c>
      <c r="C39" s="296" t="s">
        <v>170</v>
      </c>
      <c r="D39" s="641" t="s">
        <v>171</v>
      </c>
      <c r="E39" s="296" t="s">
        <v>40</v>
      </c>
      <c r="F39" s="296" t="s">
        <v>72</v>
      </c>
      <c r="G39" s="370" t="s">
        <v>23</v>
      </c>
      <c r="H39" s="642" t="s">
        <v>57</v>
      </c>
      <c r="I39" s="643" t="s">
        <v>57</v>
      </c>
      <c r="J39" s="297">
        <v>5</v>
      </c>
      <c r="K39" s="643" t="s">
        <v>57</v>
      </c>
      <c r="L39" s="643" t="s">
        <v>57</v>
      </c>
      <c r="M39" s="644">
        <v>54</v>
      </c>
      <c r="N39" s="645" t="s">
        <v>57</v>
      </c>
      <c r="O39" s="643" t="s">
        <v>57</v>
      </c>
      <c r="P39" s="296">
        <v>0</v>
      </c>
      <c r="Q39" s="643" t="s">
        <v>57</v>
      </c>
      <c r="R39" s="643" t="s">
        <v>57</v>
      </c>
      <c r="S39" s="296">
        <v>0</v>
      </c>
      <c r="T39" s="643" t="s">
        <v>57</v>
      </c>
      <c r="U39" s="643" t="s">
        <v>57</v>
      </c>
      <c r="V39" s="296">
        <v>0</v>
      </c>
      <c r="W39" s="643" t="s">
        <v>57</v>
      </c>
      <c r="X39" s="643" t="s">
        <v>57</v>
      </c>
      <c r="Y39" s="296">
        <v>0</v>
      </c>
      <c r="Z39" s="643" t="s">
        <v>57</v>
      </c>
      <c r="AA39" s="643" t="s">
        <v>57</v>
      </c>
      <c r="AB39" s="297">
        <v>0</v>
      </c>
      <c r="AC39" s="643" t="s">
        <v>57</v>
      </c>
      <c r="AD39" s="643" t="s">
        <v>57</v>
      </c>
      <c r="AE39" s="297">
        <v>0</v>
      </c>
      <c r="AF39" s="643" t="s">
        <v>57</v>
      </c>
      <c r="AG39" s="643" t="s">
        <v>57</v>
      </c>
      <c r="AH39" s="368">
        <v>0</v>
      </c>
      <c r="AI39" s="643" t="s">
        <v>57</v>
      </c>
      <c r="AJ39" s="643" t="s">
        <v>57</v>
      </c>
      <c r="AK39" s="369">
        <v>0</v>
      </c>
      <c r="AL39" s="643" t="s">
        <v>57</v>
      </c>
      <c r="AM39" s="643" t="s">
        <v>57</v>
      </c>
      <c r="AN39" s="368">
        <v>10</v>
      </c>
      <c r="AO39" s="643" t="s">
        <v>57</v>
      </c>
      <c r="AP39" s="643" t="s">
        <v>57</v>
      </c>
      <c r="AQ39" s="309">
        <v>10</v>
      </c>
      <c r="AR39" s="643" t="s">
        <v>57</v>
      </c>
      <c r="AS39" s="643" t="s">
        <v>57</v>
      </c>
      <c r="AT39" s="368">
        <v>16</v>
      </c>
      <c r="AU39" s="643" t="s">
        <v>57</v>
      </c>
      <c r="AV39" s="643" t="s">
        <v>57</v>
      </c>
      <c r="AW39" s="297">
        <f t="shared" si="1"/>
        <v>6</v>
      </c>
      <c r="AX39" s="643" t="s">
        <v>57</v>
      </c>
      <c r="AY39" s="643" t="s">
        <v>57</v>
      </c>
      <c r="AZ39" s="1014">
        <v>31</v>
      </c>
      <c r="BA39" s="643" t="s">
        <v>57</v>
      </c>
      <c r="BB39" s="643" t="s">
        <v>57</v>
      </c>
      <c r="BC39" s="297">
        <f t="shared" si="5"/>
        <v>15</v>
      </c>
      <c r="BD39" s="296"/>
      <c r="BE39" s="296"/>
      <c r="BF39" s="296"/>
      <c r="BG39" s="296"/>
      <c r="BH39" s="296"/>
      <c r="BI39" s="296"/>
      <c r="BJ39" s="296"/>
      <c r="BK39" s="296"/>
      <c r="BL39" s="296"/>
      <c r="BM39" s="296"/>
      <c r="BN39" s="296"/>
      <c r="BO39" s="296"/>
      <c r="BP39" s="296"/>
      <c r="BQ39" s="296"/>
      <c r="BR39" s="296"/>
      <c r="BS39" s="296"/>
      <c r="BT39" s="296"/>
      <c r="BU39" s="370"/>
      <c r="BV39" s="1028" t="s">
        <v>904</v>
      </c>
      <c r="BW39" s="1021"/>
    </row>
    <row r="40" spans="1:75" s="646" customFormat="1" ht="57" customHeight="1" thickBot="1" x14ac:dyDescent="0.3">
      <c r="A40" s="649" t="s">
        <v>633</v>
      </c>
      <c r="B40" s="372" t="s">
        <v>541</v>
      </c>
      <c r="C40" s="372" t="s">
        <v>542</v>
      </c>
      <c r="D40" s="650" t="s">
        <v>545</v>
      </c>
      <c r="E40" s="372" t="s">
        <v>75</v>
      </c>
      <c r="F40" s="372" t="s">
        <v>72</v>
      </c>
      <c r="G40" s="373" t="s">
        <v>23</v>
      </c>
      <c r="H40" s="651" t="s">
        <v>57</v>
      </c>
      <c r="I40" s="652" t="s">
        <v>57</v>
      </c>
      <c r="J40" s="767">
        <v>30161514</v>
      </c>
      <c r="K40" s="652" t="s">
        <v>57</v>
      </c>
      <c r="L40" s="652" t="s">
        <v>57</v>
      </c>
      <c r="M40" s="653">
        <v>121787411</v>
      </c>
      <c r="N40" s="654" t="s">
        <v>57</v>
      </c>
      <c r="O40" s="652" t="s">
        <v>57</v>
      </c>
      <c r="P40" s="372">
        <v>0</v>
      </c>
      <c r="Q40" s="652" t="s">
        <v>57</v>
      </c>
      <c r="R40" s="652" t="s">
        <v>57</v>
      </c>
      <c r="S40" s="372">
        <v>0</v>
      </c>
      <c r="T40" s="652" t="s">
        <v>57</v>
      </c>
      <c r="U40" s="652" t="s">
        <v>57</v>
      </c>
      <c r="V40" s="372">
        <v>0</v>
      </c>
      <c r="W40" s="652" t="s">
        <v>57</v>
      </c>
      <c r="X40" s="652" t="s">
        <v>57</v>
      </c>
      <c r="Y40" s="372">
        <v>0</v>
      </c>
      <c r="Z40" s="652" t="s">
        <v>57</v>
      </c>
      <c r="AA40" s="652" t="s">
        <v>57</v>
      </c>
      <c r="AB40" s="767">
        <v>601314</v>
      </c>
      <c r="AC40" s="652" t="s">
        <v>57</v>
      </c>
      <c r="AD40" s="652" t="s">
        <v>57</v>
      </c>
      <c r="AE40" s="767">
        <v>601314</v>
      </c>
      <c r="AF40" s="652" t="s">
        <v>57</v>
      </c>
      <c r="AG40" s="652" t="s">
        <v>57</v>
      </c>
      <c r="AH40" s="954">
        <v>5490053.96</v>
      </c>
      <c r="AI40" s="652" t="s">
        <v>57</v>
      </c>
      <c r="AJ40" s="652" t="s">
        <v>57</v>
      </c>
      <c r="AK40" s="767">
        <v>4888739.96</v>
      </c>
      <c r="AL40" s="652" t="s">
        <v>57</v>
      </c>
      <c r="AM40" s="652" t="s">
        <v>57</v>
      </c>
      <c r="AN40" s="954">
        <v>35994440</v>
      </c>
      <c r="AO40" s="655" t="s">
        <v>57</v>
      </c>
      <c r="AP40" s="655" t="s">
        <v>57</v>
      </c>
      <c r="AQ40" s="767">
        <v>30504386.039999999</v>
      </c>
      <c r="AR40" s="652" t="s">
        <v>57</v>
      </c>
      <c r="AS40" s="652" t="s">
        <v>57</v>
      </c>
      <c r="AT40" s="954">
        <v>69625734</v>
      </c>
      <c r="AU40" s="652" t="s">
        <v>57</v>
      </c>
      <c r="AV40" s="652" t="s">
        <v>57</v>
      </c>
      <c r="AW40" s="767">
        <f t="shared" si="1"/>
        <v>33631294</v>
      </c>
      <c r="AX40" s="652" t="s">
        <v>57</v>
      </c>
      <c r="AY40" s="652" t="s">
        <v>57</v>
      </c>
      <c r="AZ40" s="1016">
        <v>97889155.090000004</v>
      </c>
      <c r="BA40" s="652" t="s">
        <v>57</v>
      </c>
      <c r="BB40" s="652" t="s">
        <v>57</v>
      </c>
      <c r="BC40" s="767">
        <f t="shared" si="5"/>
        <v>28263421.090000004</v>
      </c>
      <c r="BD40" s="372"/>
      <c r="BE40" s="372"/>
      <c r="BF40" s="372"/>
      <c r="BG40" s="372"/>
      <c r="BH40" s="372"/>
      <c r="BI40" s="372"/>
      <c r="BJ40" s="372"/>
      <c r="BK40" s="372"/>
      <c r="BL40" s="372"/>
      <c r="BM40" s="372"/>
      <c r="BN40" s="372"/>
      <c r="BO40" s="372"/>
      <c r="BP40" s="372"/>
      <c r="BQ40" s="372"/>
      <c r="BR40" s="372"/>
      <c r="BS40" s="372"/>
      <c r="BT40" s="372"/>
      <c r="BU40" s="373"/>
      <c r="BV40" s="1029"/>
      <c r="BW40" s="1020"/>
    </row>
    <row r="41" spans="1:75" ht="53.25" customHeight="1" x14ac:dyDescent="0.2">
      <c r="A41" s="1430" t="s">
        <v>755</v>
      </c>
      <c r="B41" s="1431"/>
      <c r="C41" s="1431"/>
      <c r="D41" s="1431"/>
      <c r="E41" s="1431"/>
      <c r="F41" s="1431"/>
      <c r="G41" s="1431"/>
      <c r="H41" s="1431"/>
      <c r="I41" s="1431"/>
      <c r="J41" s="1431"/>
      <c r="K41" s="1431"/>
      <c r="L41" s="1431"/>
      <c r="M41" s="1431"/>
      <c r="N41" s="1431"/>
      <c r="O41" s="1431"/>
      <c r="P41" s="1431"/>
      <c r="Q41" s="1431"/>
      <c r="R41" s="1431"/>
      <c r="S41" s="1431"/>
      <c r="T41" s="1431"/>
      <c r="U41" s="1431"/>
      <c r="V41" s="1431"/>
      <c r="W41" s="1431"/>
      <c r="X41" s="1431"/>
      <c r="Y41" s="1431"/>
      <c r="Z41" s="1431"/>
      <c r="AA41" s="1431"/>
      <c r="AB41" s="1431"/>
      <c r="AC41" s="1431"/>
      <c r="AD41" s="1431"/>
      <c r="AE41" s="1431"/>
      <c r="AF41" s="1431"/>
      <c r="AG41" s="1431"/>
      <c r="AH41" s="1431"/>
      <c r="AI41" s="1431"/>
      <c r="AJ41" s="1431"/>
      <c r="AK41" s="1431"/>
      <c r="AL41" s="1431"/>
      <c r="AM41" s="1431"/>
      <c r="AN41" s="1431"/>
      <c r="AO41" s="1431"/>
      <c r="AP41" s="1431"/>
      <c r="AQ41" s="1431"/>
      <c r="AR41" s="1431"/>
      <c r="AS41" s="1431"/>
      <c r="AT41" s="1431"/>
      <c r="AU41" s="1431"/>
      <c r="AV41" s="1431"/>
      <c r="AW41" s="1431"/>
      <c r="AX41" s="1431"/>
      <c r="AY41" s="1431"/>
      <c r="AZ41" s="1431"/>
      <c r="BA41" s="1431"/>
      <c r="BB41" s="1431"/>
      <c r="BC41" s="1431"/>
      <c r="BD41" s="1431"/>
      <c r="BE41" s="1431"/>
      <c r="BF41" s="1431"/>
      <c r="BG41" s="1431"/>
      <c r="BH41" s="1431"/>
      <c r="BI41" s="1431"/>
      <c r="BJ41" s="1431"/>
      <c r="BK41" s="1431"/>
      <c r="BL41" s="1431"/>
      <c r="BM41" s="1431"/>
      <c r="BN41" s="1431"/>
      <c r="BO41" s="1431"/>
      <c r="BP41" s="1431"/>
      <c r="BQ41" s="1431"/>
      <c r="BR41" s="1431"/>
      <c r="BS41" s="1431"/>
      <c r="BT41" s="1431"/>
      <c r="BU41" s="1431"/>
      <c r="BV41" s="1431"/>
    </row>
    <row r="42" spans="1:75" ht="23.25" customHeight="1" x14ac:dyDescent="0.2">
      <c r="A42" s="363" t="s">
        <v>407</v>
      </c>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row>
    <row r="45" spans="1:75" x14ac:dyDescent="0.2">
      <c r="A45" s="23"/>
    </row>
    <row r="46" spans="1:75" x14ac:dyDescent="0.2">
      <c r="A46" s="17"/>
    </row>
    <row r="47" spans="1:75" x14ac:dyDescent="0.2">
      <c r="A47" s="17"/>
    </row>
    <row r="48" spans="1:75" x14ac:dyDescent="0.2">
      <c r="A48" s="17"/>
    </row>
  </sheetData>
  <mergeCells count="43">
    <mergeCell ref="N3:BC3"/>
    <mergeCell ref="A1:BV1"/>
    <mergeCell ref="A3:A6"/>
    <mergeCell ref="B3:B6"/>
    <mergeCell ref="C3:C6"/>
    <mergeCell ref="D3:D6"/>
    <mergeCell ref="E3:E6"/>
    <mergeCell ref="F3:F6"/>
    <mergeCell ref="G3:G6"/>
    <mergeCell ref="H3:J5"/>
    <mergeCell ref="K3:M5"/>
    <mergeCell ref="N4:S4"/>
    <mergeCell ref="T4:Y4"/>
    <mergeCell ref="Z4:AE4"/>
    <mergeCell ref="AF4:AK4"/>
    <mergeCell ref="AL4:AQ4"/>
    <mergeCell ref="AR4:AW4"/>
    <mergeCell ref="AX4:BC4"/>
    <mergeCell ref="BD4:BI4"/>
    <mergeCell ref="BJ4:BO4"/>
    <mergeCell ref="N5:P5"/>
    <mergeCell ref="Q5:S5"/>
    <mergeCell ref="T5:V5"/>
    <mergeCell ref="W5:Y5"/>
    <mergeCell ref="Z5:AB5"/>
    <mergeCell ref="AC5:AE5"/>
    <mergeCell ref="AF5:AH5"/>
    <mergeCell ref="BS5:BU5"/>
    <mergeCell ref="BV5:BV6"/>
    <mergeCell ref="BW5:BW6"/>
    <mergeCell ref="A41:BV41"/>
    <mergeCell ref="BA5:BC5"/>
    <mergeCell ref="BD5:BF5"/>
    <mergeCell ref="BG5:BI5"/>
    <mergeCell ref="BJ5:BL5"/>
    <mergeCell ref="BM5:BO5"/>
    <mergeCell ref="BP5:BR5"/>
    <mergeCell ref="AI5:AK5"/>
    <mergeCell ref="AL5:AN5"/>
    <mergeCell ref="AO5:AQ5"/>
    <mergeCell ref="AR5:AT5"/>
    <mergeCell ref="AU5:AW5"/>
    <mergeCell ref="AX5:AZ5"/>
  </mergeCells>
  <dataValidations disablePrompts="1" count="1">
    <dataValidation type="textLength" operator="lessThanOrEqual" allowBlank="1" showInputMessage="1" showErrorMessage="1" sqref="BV65574:BW65574 LR65574 VN65574 AFJ65574 APF65574 AZB65574 BIX65574 BST65574 CCP65574 CML65574 CWH65574 DGD65574 DPZ65574 DZV65574 EJR65574 ETN65574 FDJ65574 FNF65574 FXB65574 GGX65574 GQT65574 HAP65574 HKL65574 HUH65574 IED65574 INZ65574 IXV65574 JHR65574 JRN65574 KBJ65574 KLF65574 KVB65574 LEX65574 LOT65574 LYP65574 MIL65574 MSH65574 NCD65574 NLZ65574 NVV65574 OFR65574 OPN65574 OZJ65574 PJF65574 PTB65574 QCX65574 QMT65574 QWP65574 RGL65574 RQH65574 SAD65574 SJZ65574 STV65574 TDR65574 TNN65574 TXJ65574 UHF65574 URB65574 VAX65574 VKT65574 VUP65574 WEL65574 WOH65574 WYD65574 BV131110:BW131110 LR131110 VN131110 AFJ131110 APF131110 AZB131110 BIX131110 BST131110 CCP131110 CML131110 CWH131110 DGD131110 DPZ131110 DZV131110 EJR131110 ETN131110 FDJ131110 FNF131110 FXB131110 GGX131110 GQT131110 HAP131110 HKL131110 HUH131110 IED131110 INZ131110 IXV131110 JHR131110 JRN131110 KBJ131110 KLF131110 KVB131110 LEX131110 LOT131110 LYP131110 MIL131110 MSH131110 NCD131110 NLZ131110 NVV131110 OFR131110 OPN131110 OZJ131110 PJF131110 PTB131110 QCX131110 QMT131110 QWP131110 RGL131110 RQH131110 SAD131110 SJZ131110 STV131110 TDR131110 TNN131110 TXJ131110 UHF131110 URB131110 VAX131110 VKT131110 VUP131110 WEL131110 WOH131110 WYD131110 BV196646:BW196646 LR196646 VN196646 AFJ196646 APF196646 AZB196646 BIX196646 BST196646 CCP196646 CML196646 CWH196646 DGD196646 DPZ196646 DZV196646 EJR196646 ETN196646 FDJ196646 FNF196646 FXB196646 GGX196646 GQT196646 HAP196646 HKL196646 HUH196646 IED196646 INZ196646 IXV196646 JHR196646 JRN196646 KBJ196646 KLF196646 KVB196646 LEX196646 LOT196646 LYP196646 MIL196646 MSH196646 NCD196646 NLZ196646 NVV196646 OFR196646 OPN196646 OZJ196646 PJF196646 PTB196646 QCX196646 QMT196646 QWP196646 RGL196646 RQH196646 SAD196646 SJZ196646 STV196646 TDR196646 TNN196646 TXJ196646 UHF196646 URB196646 VAX196646 VKT196646 VUP196646 WEL196646 WOH196646 WYD196646 BV262182:BW262182 LR262182 VN262182 AFJ262182 APF262182 AZB262182 BIX262182 BST262182 CCP262182 CML262182 CWH262182 DGD262182 DPZ262182 DZV262182 EJR262182 ETN262182 FDJ262182 FNF262182 FXB262182 GGX262182 GQT262182 HAP262182 HKL262182 HUH262182 IED262182 INZ262182 IXV262182 JHR262182 JRN262182 KBJ262182 KLF262182 KVB262182 LEX262182 LOT262182 LYP262182 MIL262182 MSH262182 NCD262182 NLZ262182 NVV262182 OFR262182 OPN262182 OZJ262182 PJF262182 PTB262182 QCX262182 QMT262182 QWP262182 RGL262182 RQH262182 SAD262182 SJZ262182 STV262182 TDR262182 TNN262182 TXJ262182 UHF262182 URB262182 VAX262182 VKT262182 VUP262182 WEL262182 WOH262182 WYD262182 BV327718:BW327718 LR327718 VN327718 AFJ327718 APF327718 AZB327718 BIX327718 BST327718 CCP327718 CML327718 CWH327718 DGD327718 DPZ327718 DZV327718 EJR327718 ETN327718 FDJ327718 FNF327718 FXB327718 GGX327718 GQT327718 HAP327718 HKL327718 HUH327718 IED327718 INZ327718 IXV327718 JHR327718 JRN327718 KBJ327718 KLF327718 KVB327718 LEX327718 LOT327718 LYP327718 MIL327718 MSH327718 NCD327718 NLZ327718 NVV327718 OFR327718 OPN327718 OZJ327718 PJF327718 PTB327718 QCX327718 QMT327718 QWP327718 RGL327718 RQH327718 SAD327718 SJZ327718 STV327718 TDR327718 TNN327718 TXJ327718 UHF327718 URB327718 VAX327718 VKT327718 VUP327718 WEL327718 WOH327718 WYD327718 BV393254:BW393254 LR393254 VN393254 AFJ393254 APF393254 AZB393254 BIX393254 BST393254 CCP393254 CML393254 CWH393254 DGD393254 DPZ393254 DZV393254 EJR393254 ETN393254 FDJ393254 FNF393254 FXB393254 GGX393254 GQT393254 HAP393254 HKL393254 HUH393254 IED393254 INZ393254 IXV393254 JHR393254 JRN393254 KBJ393254 KLF393254 KVB393254 LEX393254 LOT393254 LYP393254 MIL393254 MSH393254 NCD393254 NLZ393254 NVV393254 OFR393254 OPN393254 OZJ393254 PJF393254 PTB393254 QCX393254 QMT393254 QWP393254 RGL393254 RQH393254 SAD393254 SJZ393254 STV393254 TDR393254 TNN393254 TXJ393254 UHF393254 URB393254 VAX393254 VKT393254 VUP393254 WEL393254 WOH393254 WYD393254 BV458790:BW458790 LR458790 VN458790 AFJ458790 APF458790 AZB458790 BIX458790 BST458790 CCP458790 CML458790 CWH458790 DGD458790 DPZ458790 DZV458790 EJR458790 ETN458790 FDJ458790 FNF458790 FXB458790 GGX458790 GQT458790 HAP458790 HKL458790 HUH458790 IED458790 INZ458790 IXV458790 JHR458790 JRN458790 KBJ458790 KLF458790 KVB458790 LEX458790 LOT458790 LYP458790 MIL458790 MSH458790 NCD458790 NLZ458790 NVV458790 OFR458790 OPN458790 OZJ458790 PJF458790 PTB458790 QCX458790 QMT458790 QWP458790 RGL458790 RQH458790 SAD458790 SJZ458790 STV458790 TDR458790 TNN458790 TXJ458790 UHF458790 URB458790 VAX458790 VKT458790 VUP458790 WEL458790 WOH458790 WYD458790 BV524326:BW524326 LR524326 VN524326 AFJ524326 APF524326 AZB524326 BIX524326 BST524326 CCP524326 CML524326 CWH524326 DGD524326 DPZ524326 DZV524326 EJR524326 ETN524326 FDJ524326 FNF524326 FXB524326 GGX524326 GQT524326 HAP524326 HKL524326 HUH524326 IED524326 INZ524326 IXV524326 JHR524326 JRN524326 KBJ524326 KLF524326 KVB524326 LEX524326 LOT524326 LYP524326 MIL524326 MSH524326 NCD524326 NLZ524326 NVV524326 OFR524326 OPN524326 OZJ524326 PJF524326 PTB524326 QCX524326 QMT524326 QWP524326 RGL524326 RQH524326 SAD524326 SJZ524326 STV524326 TDR524326 TNN524326 TXJ524326 UHF524326 URB524326 VAX524326 VKT524326 VUP524326 WEL524326 WOH524326 WYD524326 BV589862:BW589862 LR589862 VN589862 AFJ589862 APF589862 AZB589862 BIX589862 BST589862 CCP589862 CML589862 CWH589862 DGD589862 DPZ589862 DZV589862 EJR589862 ETN589862 FDJ589862 FNF589862 FXB589862 GGX589862 GQT589862 HAP589862 HKL589862 HUH589862 IED589862 INZ589862 IXV589862 JHR589862 JRN589862 KBJ589862 KLF589862 KVB589862 LEX589862 LOT589862 LYP589862 MIL589862 MSH589862 NCD589862 NLZ589862 NVV589862 OFR589862 OPN589862 OZJ589862 PJF589862 PTB589862 QCX589862 QMT589862 QWP589862 RGL589862 RQH589862 SAD589862 SJZ589862 STV589862 TDR589862 TNN589862 TXJ589862 UHF589862 URB589862 VAX589862 VKT589862 VUP589862 WEL589862 WOH589862 WYD589862 BV655398:BW655398 LR655398 VN655398 AFJ655398 APF655398 AZB655398 BIX655398 BST655398 CCP655398 CML655398 CWH655398 DGD655398 DPZ655398 DZV655398 EJR655398 ETN655398 FDJ655398 FNF655398 FXB655398 GGX655398 GQT655398 HAP655398 HKL655398 HUH655398 IED655398 INZ655398 IXV655398 JHR655398 JRN655398 KBJ655398 KLF655398 KVB655398 LEX655398 LOT655398 LYP655398 MIL655398 MSH655398 NCD655398 NLZ655398 NVV655398 OFR655398 OPN655398 OZJ655398 PJF655398 PTB655398 QCX655398 QMT655398 QWP655398 RGL655398 RQH655398 SAD655398 SJZ655398 STV655398 TDR655398 TNN655398 TXJ655398 UHF655398 URB655398 VAX655398 VKT655398 VUP655398 WEL655398 WOH655398 WYD655398 BV720934:BW720934 LR720934 VN720934 AFJ720934 APF720934 AZB720934 BIX720934 BST720934 CCP720934 CML720934 CWH720934 DGD720934 DPZ720934 DZV720934 EJR720934 ETN720934 FDJ720934 FNF720934 FXB720934 GGX720934 GQT720934 HAP720934 HKL720934 HUH720934 IED720934 INZ720934 IXV720934 JHR720934 JRN720934 KBJ720934 KLF720934 KVB720934 LEX720934 LOT720934 LYP720934 MIL720934 MSH720934 NCD720934 NLZ720934 NVV720934 OFR720934 OPN720934 OZJ720934 PJF720934 PTB720934 QCX720934 QMT720934 QWP720934 RGL720934 RQH720934 SAD720934 SJZ720934 STV720934 TDR720934 TNN720934 TXJ720934 UHF720934 URB720934 VAX720934 VKT720934 VUP720934 WEL720934 WOH720934 WYD720934 BV786470:BW786470 LR786470 VN786470 AFJ786470 APF786470 AZB786470 BIX786470 BST786470 CCP786470 CML786470 CWH786470 DGD786470 DPZ786470 DZV786470 EJR786470 ETN786470 FDJ786470 FNF786470 FXB786470 GGX786470 GQT786470 HAP786470 HKL786470 HUH786470 IED786470 INZ786470 IXV786470 JHR786470 JRN786470 KBJ786470 KLF786470 KVB786470 LEX786470 LOT786470 LYP786470 MIL786470 MSH786470 NCD786470 NLZ786470 NVV786470 OFR786470 OPN786470 OZJ786470 PJF786470 PTB786470 QCX786470 QMT786470 QWP786470 RGL786470 RQH786470 SAD786470 SJZ786470 STV786470 TDR786470 TNN786470 TXJ786470 UHF786470 URB786470 VAX786470 VKT786470 VUP786470 WEL786470 WOH786470 WYD786470 BV852006:BW852006 LR852006 VN852006 AFJ852006 APF852006 AZB852006 BIX852006 BST852006 CCP852006 CML852006 CWH852006 DGD852006 DPZ852006 DZV852006 EJR852006 ETN852006 FDJ852006 FNF852006 FXB852006 GGX852006 GQT852006 HAP852006 HKL852006 HUH852006 IED852006 INZ852006 IXV852006 JHR852006 JRN852006 KBJ852006 KLF852006 KVB852006 LEX852006 LOT852006 LYP852006 MIL852006 MSH852006 NCD852006 NLZ852006 NVV852006 OFR852006 OPN852006 OZJ852006 PJF852006 PTB852006 QCX852006 QMT852006 QWP852006 RGL852006 RQH852006 SAD852006 SJZ852006 STV852006 TDR852006 TNN852006 TXJ852006 UHF852006 URB852006 VAX852006 VKT852006 VUP852006 WEL852006 WOH852006 WYD852006 BV917542:BW917542 LR917542 VN917542 AFJ917542 APF917542 AZB917542 BIX917542 BST917542 CCP917542 CML917542 CWH917542 DGD917542 DPZ917542 DZV917542 EJR917542 ETN917542 FDJ917542 FNF917542 FXB917542 GGX917542 GQT917542 HAP917542 HKL917542 HUH917542 IED917542 INZ917542 IXV917542 JHR917542 JRN917542 KBJ917542 KLF917542 KVB917542 LEX917542 LOT917542 LYP917542 MIL917542 MSH917542 NCD917542 NLZ917542 NVV917542 OFR917542 OPN917542 OZJ917542 PJF917542 PTB917542 QCX917542 QMT917542 QWP917542 RGL917542 RQH917542 SAD917542 SJZ917542 STV917542 TDR917542 TNN917542 TXJ917542 UHF917542 URB917542 VAX917542 VKT917542 VUP917542 WEL917542 WOH917542 WYD917542 BV983078:BW983078 LR983078 VN983078 AFJ983078 APF983078 AZB983078 BIX983078 BST983078 CCP983078 CML983078 CWH983078 DGD983078 DPZ983078 DZV983078 EJR983078 ETN983078 FDJ983078 FNF983078 FXB983078 GGX983078 GQT983078 HAP983078 HKL983078 HUH983078 IED983078 INZ983078 IXV983078 JHR983078 JRN983078 KBJ983078 KLF983078 KVB983078 LEX983078 LOT983078 LYP983078 MIL983078 MSH983078 NCD983078 NLZ983078 NVV983078 OFR983078 OPN983078 OZJ983078 PJF983078 PTB983078 QCX983078 QMT983078 QWP983078 RGL983078 RQH983078 SAD983078 SJZ983078 STV983078 TDR983078 TNN983078 TXJ983078 UHF983078 URB983078 VAX983078 VKT983078 VUP983078 WEL983078 WOH983078 WYD983078">
      <formula1>875</formula1>
    </dataValidation>
  </dataValidations>
  <pageMargins left="0.23622047244094491" right="0.23622047244094491" top="0.74803149606299213" bottom="0.74803149606299213" header="0.31496062992125984" footer="0.31496062992125984"/>
  <pageSetup paperSize="9" scale="44" firstPageNumber="56" fitToHeight="0" orientation="landscape" useFirstPageNumber="1" r:id="rId1"/>
  <headerFooter>
    <oddFooter>&amp;C&amp;17&amp;P</oddFooter>
  </headerFooter>
  <rowBreaks count="1" manualBreakCount="1">
    <brk id="18" max="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17</vt:i4>
      </vt:variant>
      <vt:variant>
        <vt:lpstr>Zakresy nazwane</vt:lpstr>
      </vt:variant>
      <vt:variant>
        <vt:i4>11</vt:i4>
      </vt:variant>
    </vt:vector>
  </HeadingPairs>
  <TitlesOfParts>
    <vt:vector size="28" baseType="lpstr">
      <vt:lpstr>Tabela 1</vt:lpstr>
      <vt:lpstr>Tabela 2A </vt:lpstr>
      <vt:lpstr>Tabela 2B </vt:lpstr>
      <vt:lpstr>Tabela 2C </vt:lpstr>
      <vt:lpstr>Tabela 3A </vt:lpstr>
      <vt:lpstr>Tabela 3B</vt:lpstr>
      <vt:lpstr>Tabela 4A</vt:lpstr>
      <vt:lpstr>Tabela 4B </vt:lpstr>
      <vt:lpstr>Tabela 5</vt:lpstr>
      <vt:lpstr>Tabela 6 </vt:lpstr>
      <vt:lpstr>Tabela 7 </vt:lpstr>
      <vt:lpstr>Tabela 8</vt:lpstr>
      <vt:lpstr>Tabela 9</vt:lpstr>
      <vt:lpstr>Tabela 10</vt:lpstr>
      <vt:lpstr>Tabela 11</vt:lpstr>
      <vt:lpstr>Tabela 12</vt:lpstr>
      <vt:lpstr>Tabela 13</vt:lpstr>
      <vt:lpstr>'Tabela 2A '!Obszar_wydruku</vt:lpstr>
      <vt:lpstr>'Tabela 2B '!Obszar_wydruku</vt:lpstr>
      <vt:lpstr>'Tabela 2C '!Obszar_wydruku</vt:lpstr>
      <vt:lpstr>'Tabela 3A '!Obszar_wydruku</vt:lpstr>
      <vt:lpstr>'Tabela 3B'!Obszar_wydruku</vt:lpstr>
      <vt:lpstr>'Tabela 4A'!Obszar_wydruku</vt:lpstr>
      <vt:lpstr>'Tabela 4B '!Obszar_wydruku</vt:lpstr>
      <vt:lpstr>'Tabela 5'!Obszar_wydruku</vt:lpstr>
      <vt:lpstr>'Tabela 6 '!Obszar_wydruku</vt:lpstr>
      <vt:lpstr>'Tabela 5'!Tytuły_wydruku</vt:lpstr>
      <vt:lpstr>'Tabela 7 '!Tytuły_wydruku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Sobańska</dc:creator>
  <cp:lastModifiedBy>Joanna Klimkiewicz</cp:lastModifiedBy>
  <cp:lastPrinted>2021-05-25T13:43:05Z</cp:lastPrinted>
  <dcterms:created xsi:type="dcterms:W3CDTF">2016-02-04T11:01:06Z</dcterms:created>
  <dcterms:modified xsi:type="dcterms:W3CDTF">2021-05-25T13:43:17Z</dcterms:modified>
</cp:coreProperties>
</file>